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49" documentId="8_{CB804155-587F-462D-9693-344A1890643E}" xr6:coauthVersionLast="47" xr6:coauthVersionMax="47" xr10:uidLastSave="{6AAF6A0C-AEE2-4664-8326-4A91BFF1A097}"/>
  <bookViews>
    <workbookView xWindow="28695" yWindow="-5325" windowWidth="26010" windowHeight="20985" xr2:uid="{D856D373-BF3E-4854-9E52-3EDCC5271AAD}"/>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sheetId="25"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F19" i="21" l="1"/>
  <c r="E31" i="13"/>
  <c r="H29" i="21"/>
  <c r="H24" i="21"/>
  <c r="H23" i="21"/>
  <c r="H22" i="21"/>
  <c r="H15" i="21"/>
  <c r="H14" i="21"/>
  <c r="H13" i="21"/>
  <c r="H12" i="21"/>
  <c r="H11" i="21"/>
  <c r="H32" i="21"/>
  <c r="H27" i="21"/>
  <c r="H28" i="21"/>
  <c r="F27" i="21"/>
  <c r="F28" i="21"/>
  <c r="F22" i="21"/>
  <c r="F23" i="21"/>
  <c r="F32" i="21"/>
  <c r="F29" i="21"/>
  <c r="F24" i="21"/>
  <c r="F12" i="21"/>
  <c r="F13" i="21"/>
  <c r="F14" i="21"/>
  <c r="E37" i="15"/>
  <c r="F30" i="21" s="1"/>
  <c r="H34" i="15"/>
  <c r="H33" i="15"/>
  <c r="H32" i="15"/>
  <c r="H31" i="15"/>
  <c r="H30" i="15"/>
  <c r="H39" i="14"/>
  <c r="H38" i="14"/>
  <c r="H37" i="14"/>
  <c r="H36" i="14"/>
  <c r="H35" i="14"/>
  <c r="E42" i="14" s="1"/>
  <c r="F25" i="21" s="1"/>
  <c r="E15" i="13"/>
  <c r="E14" i="13"/>
  <c r="E13" i="13"/>
  <c r="E12" i="13"/>
  <c r="E11" i="13"/>
  <c r="F15" i="21" s="1"/>
  <c r="F58" i="12"/>
  <c r="E34" i="13" l="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<sst xmlns="http://schemas.openxmlformats.org/spreadsheetml/2006/main" count="508" uniqueCount="297">
  <si>
    <t>Totaal</t>
  </si>
  <si>
    <t>ja</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</si>
  <si>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</si>
  <si>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</si>
  <si>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</si>
  <si>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</si>
  <si>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</si>
  <si>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</si>
  <si>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</si>
  <si>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</si>
  <si>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</si>
  <si>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</si>
  <si>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</si>
  <si>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</si>
  <si>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</si>
  <si>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</si>
  <si>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</si>
  <si>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</si>
  <si>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</si>
  <si>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</si>
  <si>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</si>
  <si>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</si>
  <si>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</si>
  <si>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</si>
  <si>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</si>
  <si>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</si>
  <si>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</si>
  <si>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</si>
  <si>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</si>
  <si>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</si>
  <si>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</si>
  <si>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</si>
  <si>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</si>
  <si>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</si>
  <si>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</si>
  <si>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</si>
  <si>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</si>
  <si>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</si>
  <si>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</si>
  <si>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</si>
  <si>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</si>
  <si>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</si>
  <si>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</si>
  <si>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</si>
  <si>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</si>
  <si>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</si>
  <si>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</si>
  <si>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</si>
  <si>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</si>
  <si>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</si>
  <si>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</si>
  <si>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</si>
  <si>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</si>
  <si>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</si>
  <si>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</si>
  <si>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</si>
  <si>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</si>
  <si>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</si>
  <si>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</si>
  <si>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</si>
  <si>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</si>
  <si>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</si>
  <si>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</si>
  <si>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</si>
  <si>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</si>
  <si>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</si>
  <si>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</si>
  <si>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</si>
  <si>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</si>
  <si>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</si>
  <si>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</si>
  <si>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</si>
  <si>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</si>
  <si>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</si>
  <si>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</si>
  <si>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</si>
  <si>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</si>
  <si>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</si>
  <si>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</si>
  <si>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</si>
  <si>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</si>
  <si>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</si>
  <si>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</si>
  <si>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</si>
  <si>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</si>
  <si>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</si>
  <si>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</si>
  <si>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</si>
  <si>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</si>
  <si>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</si>
  <si>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</si>
  <si>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</si>
  <si>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</si>
  <si>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</si>
  <si>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</si>
  <si>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</si>
  <si>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</si>
  <si>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</si>
  <si>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</si>
  <si>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</si>
  <si>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</si>
  <si>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</si>
  <si>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</si>
  <si>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</si>
  <si>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</si>
  <si>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</si>
  <si>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</si>
  <si>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</si>
  <si>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</si>
  <si>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</si>
  <si>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</si>
  <si>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</si>
  <si>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</si>
  <si>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</si>
  <si>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</si>
  <si>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</si>
  <si>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</si>
  <si>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</si>
  <si>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</si>
  <si>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</si>
  <si>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</si>
  <si>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</si>
  <si>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</si>
  <si>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</si>
  <si>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</si>
  <si>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</si>
  <si>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</si>
  <si>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</si>
  <si>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</si>
  <si>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</si>
  <si>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</si>
  <si>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</si>
  <si>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</si>
  <si>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</si>
  <si>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</si>
  <si>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</si>
  <si>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</si>
  <si>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</si>
  <si>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</si>
  <si>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</si>
  <si>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</si>
  <si>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</si>
  <si>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</si>
  <si>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</si>
  <si>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</si>
  <si>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</si>
  <si>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</si>
  <si>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</si>
  <si>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</si>
  <si>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</si>
  <si>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</si>
  <si>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</si>
  <si>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</si>
  <si>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</si>
  <si>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</si>
  <si>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</si>
  <si>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</si>
  <si>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</si>
  <si>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</si>
  <si>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</si>
  <si>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</si>
  <si>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</si>
  <si>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</si>
  <si>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</si>
  <si>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</si>
  <si>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</si>
  <si>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</si>
  <si>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</si>
  <si>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</si>
  <si>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</si>
  <si>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</si>
  <si>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</si>
  <si>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</si>
  <si>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</si>
  <si>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</si>
  <si>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</si>
  <si>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</si>
  <si>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</si>
  <si>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</si>
  <si>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</si>
  <si>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</si>
  <si>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</si>
  <si>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</si>
  <si>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</si>
  <si>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</si>
  <si>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</si>
  <si>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</si>
  <si>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</si>
  <si>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</si>
  <si>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</si>
  <si>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</si>
  <si>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</si>
  <si>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</si>
  <si>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</si>
  <si>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</si>
  <si>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</si>
  <si>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</si>
  <si>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</si>
  <si>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</si>
  <si>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</si>
  <si>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</si>
  <si>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</si>
  <si>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</si>
  <si>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</si>
  <si>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</si>
  <si>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</si>
  <si>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</si>
  <si>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</si>
  <si>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</si>
  <si>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</si>
  <si>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</si>
  <si>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</si>
  <si>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</si>
  <si>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</si>
  <si>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</si>
  <si>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</si>
  <si>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</si>
  <si>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</si>
  <si>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</si>
  <si>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</si>
  <si>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</si>
  <si>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</si>
  <si>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</si>
  <si>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</si>
  <si>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</si>
  <si>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</si>
  <si>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</si>
  <si>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</si>
  <si>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</si>
  <si>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</si>
  <si>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</si>
  <si>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</si>
  <si>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</si>
  <si>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</si>
  <si>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</si>
  <si>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</si>
  <si>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</si>
  <si>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</si>
  <si>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</si>
  <si>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</si>
  <si>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</si>
  <si>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</si>
  <si>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</si>
  <si>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</si>
  <si>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</si>
  <si>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</si>
  <si>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</si>
  <si>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</si>
  <si>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</si>
  <si>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</si>
  <si>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</si>
  <si>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</si>
  <si>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</si>
  <si>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</si>
  <si>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</si>
  <si>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</si>
  <si>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</si>
  <si>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</si>
  <si>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</si>
  <si>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</si>
  <si>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</si>
  <si>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</si>
  <si>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</si>
  <si>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</si>
  <si>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</si>
  <si>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</si>
  <si>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</si>
  <si>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</si>
  <si>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</si>
  <si>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</si>
  <si>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</si>
  <si>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</si>
  <si>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</si>
  <si>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</si>
  <si>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</si>
  <si>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t>
  </si>
  <si>
    <t>0002</t>
  </si>
  <si>
    <t>niet van toepassingen</t>
  </si>
  <si>
    <t>Niet bekend. Worst case aanname dat het dusdanig vervuild is dat alleen verbranding mogelijk is</t>
  </si>
  <si>
    <t>uitgaangs punt dat het boven de grond zit</t>
  </si>
  <si>
    <t>zit al in het ecoinvent profiel voor het verbranden van verf</t>
  </si>
  <si>
    <t>In veel gevallen zal het fossiel zijn, als het biobased is moet dit worden aangepast</t>
  </si>
  <si>
    <t>100% verbranding, omdat het verkleefd is aan ondergrond. Maar zonder energieterugwinning omdat dit in BOF of EAF gebeurd.</t>
  </si>
  <si>
    <t>Functioneel gelijkgesteld aan thermische vernietiging tijdens staalrecycling (EAF/BOF): organische coatings op schroot verbranden in de staaloven; emissies worden afgevangen via off-gas-reiniging (BAT/BREF-kaders). IS-BREF / FMP-BREF (BAT voor afgasreiniging); UNEP POPs-guidance over EAF-emissies en voorbehandeling. https://bureau-industrial-transformation.jrc.ec.europa.eu/sites/default/files/2019-11/IS_Adopted_03_2012.pdf</t>
  </si>
  <si>
    <t>De coating verbrandt in de EAF of BOF, maar hiervoor zijn geen profielen beschikbaar in Ecoinvent. Wel treden hierbij emissies op, maar er wordt geen energie mee teruggewonnen. Daarom is voor dit profiel gekozen, maar met de LHV op 0.</t>
  </si>
  <si>
    <t>Afwerkingen verkleefd aan metalen</t>
  </si>
  <si>
    <t>Dekkend voor heel Nederland</t>
  </si>
  <si>
    <t>Scrap steel {Europe without Switzerland}| treatment of scrap steel, municipal incineration | Cut-off, U</t>
  </si>
  <si>
    <t>Omdat dit een verzamelprofiel is, is ervan uitgegaan dat het voor 100% wordt verbrand bij het omsmelten van de metalen. Hiervoor is echter geen Ecoinvent-profiel beschikbaar. Voor de verbranding is nu uitgegaan van een steel scrap verbrandings proces, maar is de LHV op nul gezet, omdat er geen energie wordt teruggewonnen bij dit proces</t>
  </si>
  <si>
    <t>zie excel SP en SP 2</t>
  </si>
  <si>
    <t>zit in het verbrandings profiel: 0257-avC&amp;Verbranden staalschroot (o.b.v. Scrap steel {Europe without Switzerland}| treatment of scrap steel, municipal incineration | Cut-off, U)</t>
  </si>
  <si>
    <t>Omschrijving verbrandingsprofiel</t>
  </si>
  <si>
    <t>Aangehouden NMD basisprofiel/ecoinvent profiel</t>
  </si>
  <si>
    <t>onderbouwing</t>
  </si>
  <si>
    <t>Verbranding verkleefd aan hout</t>
  </si>
  <si>
    <t>0257-avC&amp;Verbranden staalschroot (o.b.v. Scrap steel {Europe without Switzerland}| treatment of scrap steel, municipal incineration | Cut-off, U)</t>
  </si>
  <si>
    <t>Er is nu aangenomen dat de meeste metalen uit staal bestaan. In een later stadium kan dit eventueel verder worden verfijnd om onderscheid te maken tussen verschillende metaalsoorten.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</si>
</sst>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3">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0" borderId="0" xfId="0" applyAlignment="1">
      <alignment horizontal="left" vertical="top" wrapText="1"/>
    </xf>
    <xf numFmtId="0" fontId="29" fillId="0" borderId="0" xfId="0" applyFont="1" applyAlignment="1">
      <alignment horizontal="left" vertical="top"/>
    </xf>
    <xf numFmtId="0" fontId="3" fillId="16" borderId="1" xfId="12" applyAlignment="1">
      <alignment horizontal="left" vertical="top" wrapText="1"/>
      <protection locked="0"/>
    </xf>
    <xf numFmtId="0" fontId="4" fillId="0" borderId="0" xfId="0" applyFont="1" applyAlignment="1">
      <alignment horizontal="left" vertical="top" wrapText="1"/>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0" fillId="28" borderId="1" xfId="58" quotePrefix="1" applyFont="1" applyAlignment="1">
      <alignment wrapText="1"/>
      <protection locked="0"/>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75</xdr:row>
      <xdr:rowOff>59671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30" zoomScaleNormal="130" workbookViewId="0">
      <selection activeCell="F40" sqref="F40:F41"/>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3</v>
      </c>
      <c r="C2" s="1"/>
      <c r="D2" s="1"/>
      <c r="E2" s="1"/>
      <c r="F2" s="1"/>
      <c r="G2" s="1"/>
      <c r="H2" s="1"/>
      <c r="I2" s="1"/>
      <c r="J2" s="1"/>
      <c r="K2" s="1"/>
      <c r="L2" s="1"/>
      <c r="M2" s="1"/>
      <c r="N2" s="1"/>
      <c r="O2" s="1"/>
      <c r="P2" s="1"/>
      <c r="Q2" s="1"/>
      <c r="R2" s="1"/>
      <c r="S2" s="1"/>
      <c r="T2" s="1"/>
      <c r="U2" s="1"/>
      <c r="V2" s="1"/>
      <c r="W2" s="1"/>
      <c r="X2" s="1"/>
      <c r="Y2" s="1"/>
    </row>
    <row r="3" spans="2:25" x14ac:dyDescent="0.2">
      <c r="B3" s="7"/>
      <c r="C3" s="7" t="s">
        <v>4</v>
      </c>
      <c r="D3" s="7"/>
      <c r="E3" s="7"/>
      <c r="F3" s="7"/>
      <c r="G3" s="7"/>
      <c r="H3" s="7"/>
      <c r="I3" s="7"/>
      <c r="J3" s="7"/>
      <c r="K3" s="7"/>
      <c r="L3" s="7"/>
      <c r="M3" s="7"/>
      <c r="N3" s="7"/>
      <c r="O3" s="7"/>
      <c r="P3" s="7"/>
      <c r="Q3" s="7"/>
      <c r="R3" s="7"/>
      <c r="S3" s="7"/>
      <c r="T3" s="7"/>
      <c r="U3" s="7"/>
      <c r="V3" s="7"/>
      <c r="W3" s="7"/>
      <c r="X3" s="7"/>
      <c r="Y3" s="7"/>
    </row>
    <row r="5" spans="2:25" x14ac:dyDescent="0.2">
      <c r="D5" t="s">
        <v>5</v>
      </c>
    </row>
    <row r="7" spans="2:25" ht="11" thickBot="1" x14ac:dyDescent="0.3">
      <c r="D7" s="5"/>
      <c r="E7" s="5" t="s">
        <v>6</v>
      </c>
      <c r="F7" s="5" t="s">
        <v>7</v>
      </c>
      <c r="G7" s="5" t="s">
        <v>8</v>
      </c>
      <c r="H7" s="5" t="s">
        <v>9</v>
      </c>
      <c r="I7" s="5" t="s">
        <v>6</v>
      </c>
    </row>
    <row r="8" spans="2:25" ht="11.5" thickTop="1" thickBot="1" x14ac:dyDescent="0.3">
      <c r="D8" s="5" t="s">
        <v>10</v>
      </c>
      <c r="E8" s="3" t="s">
        <v>11</v>
      </c>
      <c r="F8" s="2" t="s">
        <v>276</v>
      </c>
      <c r="G8" s="3" t="s">
        <v>6</v>
      </c>
      <c r="H8" s="2" t="s">
        <v>12</v>
      </c>
      <c r="I8" s="3"/>
    </row>
    <row r="9" spans="2:25" ht="10.5" thickTop="1" x14ac:dyDescent="0.2">
      <c r="D9" s="3"/>
      <c r="E9" s="3" t="s">
        <v>13</v>
      </c>
      <c r="F9" s="2" t="s">
        <v>285</v>
      </c>
      <c r="G9" s="3" t="s">
        <v>6</v>
      </c>
      <c r="H9" s="2" t="s">
        <v>12</v>
      </c>
      <c r="I9" s="3"/>
    </row>
    <row r="10" spans="2:25" x14ac:dyDescent="0.2">
      <c r="D10" s="3"/>
      <c r="E10" s="3" t="s">
        <v>14</v>
      </c>
      <c r="F10" s="2" t="s">
        <v>288</v>
      </c>
      <c r="G10" s="3" t="s">
        <v>6</v>
      </c>
      <c r="H10" s="2" t="s">
        <v>12</v>
      </c>
      <c r="I10" s="3"/>
    </row>
    <row r="11" spans="2:25" x14ac:dyDescent="0.2">
      <c r="D11" s="3"/>
      <c r="E11" s="3" t="s">
        <v>15</v>
      </c>
      <c r="F11" s="2"/>
      <c r="G11" s="3" t="s">
        <v>6</v>
      </c>
      <c r="H11" s="76" t="str">
        <f>'SP 1 Verdeling EOL'!H46</f>
        <v/>
      </c>
      <c r="I11" s="3" t="s">
        <v>16</v>
      </c>
    </row>
    <row r="12" spans="2:25" x14ac:dyDescent="0.2">
      <c r="E12" s="3" t="s">
        <v>17</v>
      </c>
      <c r="F12" s="67" t="str">
        <f>'SP 1 Verdeling EOL'!G47</f>
        <v>niet van toepassingen</v>
      </c>
      <c r="G12" s="3" t="s">
        <v>6</v>
      </c>
      <c r="H12" s="67" t="str">
        <f>'SP 1 Verdeling EOL'!H47</f>
        <v/>
      </c>
      <c r="I12" s="3" t="s">
        <v>16</v>
      </c>
    </row>
    <row r="13" spans="2:25" x14ac:dyDescent="0.2">
      <c r="D13" s="3"/>
      <c r="E13" s="3" t="s">
        <v>18</v>
      </c>
      <c r="F13" s="67" t="str">
        <f>'SP 1 Verdeling EOL'!G48</f>
        <v>Niet bekend. Worst case aanname dat het dusdanig vervuild is dat alleen verbranding mogelijk is</v>
      </c>
      <c r="G13" s="3" t="s">
        <v>6</v>
      </c>
      <c r="H13" s="77" t="str">
        <f>'SP 1 Verdeling EOL'!H48</f>
        <v/>
      </c>
      <c r="I13" s="3" t="s">
        <v>16</v>
      </c>
    </row>
    <row r="14" spans="2:25" x14ac:dyDescent="0.2">
      <c r="D14" s="3"/>
      <c r="E14" s="3" t="s">
        <v>19</v>
      </c>
      <c r="F14" s="75">
        <f>'SP 1 Verdeling EOL'!F52</f>
        <v>0</v>
      </c>
      <c r="G14" s="3" t="s">
        <v>20</v>
      </c>
      <c r="H14" s="67">
        <f>'SP 1 Verdeling EOL'!H52</f>
        <v>0</v>
      </c>
      <c r="I14" s="9" t="s">
        <v>21</v>
      </c>
    </row>
    <row r="15" spans="2:25" x14ac:dyDescent="0.2">
      <c r="D15" s="3"/>
      <c r="E15" s="3" t="s">
        <v>22</v>
      </c>
      <c r="F15" s="75">
        <f>'SP 2 EOL efficientie '!E31</f>
        <v>0</v>
      </c>
      <c r="G15" s="3" t="s">
        <v>20</v>
      </c>
      <c r="H15" s="67">
        <f>'SP 1 Verdeling EOL'!H53</f>
        <v>0</v>
      </c>
      <c r="I15" s="9" t="s">
        <v>21</v>
      </c>
    </row>
    <row r="16" spans="2:25" x14ac:dyDescent="0.2">
      <c r="D16" s="3"/>
      <c r="E16" s="3"/>
      <c r="F16" s="66"/>
      <c r="G16" s="3"/>
      <c r="H16" s="66"/>
      <c r="I16" s="9"/>
    </row>
    <row r="17" spans="4:9" ht="11" thickBot="1" x14ac:dyDescent="0.3">
      <c r="D17" s="5" t="s">
        <v>23</v>
      </c>
      <c r="E17" s="3" t="s">
        <v>28</v>
      </c>
      <c r="F17" s="75">
        <f>'SP 2 EOL efficientie '!E32</f>
        <v>0</v>
      </c>
      <c r="G17" s="3"/>
      <c r="H17" s="2" t="s">
        <v>289</v>
      </c>
      <c r="I17" s="9" t="s">
        <v>25</v>
      </c>
    </row>
    <row r="18" spans="4:9" ht="10.5" thickTop="1" x14ac:dyDescent="0.2">
      <c r="D18" s="3"/>
      <c r="E18" s="3" t="s">
        <v>27</v>
      </c>
      <c r="F18" s="75">
        <f>'SP 2 EOL efficientie '!E33</f>
        <v>0</v>
      </c>
      <c r="G18" s="3" t="s">
        <v>20</v>
      </c>
      <c r="H18" s="2" t="s">
        <v>289</v>
      </c>
      <c r="I18" s="9" t="s">
        <v>25</v>
      </c>
    </row>
    <row r="19" spans="4:9" x14ac:dyDescent="0.2">
      <c r="E19" s="3" t="s">
        <v>26</v>
      </c>
      <c r="F19" s="75">
        <f>'SP 2 EOL efficientie '!E34</f>
        <v>1</v>
      </c>
      <c r="G19" s="3" t="s">
        <v>20</v>
      </c>
      <c r="H19" s="2" t="s">
        <v>289</v>
      </c>
      <c r="I19" s="9" t="s">
        <v>25</v>
      </c>
    </row>
    <row r="20" spans="4:9" x14ac:dyDescent="0.2">
      <c r="E20" s="3" t="s">
        <v>24</v>
      </c>
      <c r="F20" s="75">
        <f>'SP 2 EOL efficientie '!E35</f>
        <v>0</v>
      </c>
      <c r="G20" s="3" t="s">
        <v>20</v>
      </c>
      <c r="H20" s="2" t="s">
        <v>289</v>
      </c>
      <c r="I20" s="9" t="s">
        <v>25</v>
      </c>
    </row>
    <row r="21" spans="4:9" x14ac:dyDescent="0.2">
      <c r="D21" s="3"/>
      <c r="E21" s="3"/>
      <c r="F21" s="3"/>
      <c r="G21" s="3"/>
      <c r="I21" s="9"/>
    </row>
    <row r="22" spans="4:9" ht="11" thickBot="1" x14ac:dyDescent="0.3">
      <c r="D22" s="5" t="s">
        <v>29</v>
      </c>
      <c r="E22" s="3" t="s">
        <v>30</v>
      </c>
      <c r="F22" s="67" t="str">
        <f>'SP 3 hergebruik'!E7</f>
        <v xml:space="preserve"> </v>
      </c>
      <c r="G22" s="3" t="s">
        <v>31</v>
      </c>
      <c r="H22" s="2" t="str">
        <f>'SP 3 hergebruik'!F7</f>
        <v xml:space="preserve"> </v>
      </c>
      <c r="I22" s="9" t="s">
        <v>32</v>
      </c>
    </row>
    <row r="23" spans="4:9" ht="10.5" thickTop="1" x14ac:dyDescent="0.2">
      <c r="D23" s="3"/>
      <c r="E23" s="3" t="s">
        <v>33</v>
      </c>
      <c r="F23" s="67" t="str">
        <f>'SP 3 hergebruik'!E8</f>
        <v xml:space="preserve"> </v>
      </c>
      <c r="G23" s="3" t="s">
        <v>31</v>
      </c>
      <c r="H23" s="2" t="str">
        <f>'SP 3 hergebruik'!F8</f>
        <v xml:space="preserve"> </v>
      </c>
      <c r="I23" s="9" t="s">
        <v>32</v>
      </c>
    </row>
    <row r="24" spans="4:9" x14ac:dyDescent="0.2">
      <c r="D24" s="3"/>
      <c r="E24" s="3" t="s">
        <v>34</v>
      </c>
      <c r="F24" s="67" t="str">
        <f>'SP 3 hergebruik'!D18</f>
        <v/>
      </c>
      <c r="G24" s="3" t="s">
        <v>31</v>
      </c>
      <c r="H24" s="67">
        <f>'SP 3 hergebruik'!F18</f>
        <v>0</v>
      </c>
      <c r="I24" s="9" t="s">
        <v>32</v>
      </c>
    </row>
    <row r="25" spans="4:9" ht="20" x14ac:dyDescent="0.2">
      <c r="D25" s="3"/>
      <c r="E25" s="3" t="s">
        <v>35</v>
      </c>
      <c r="F25" s="69">
        <f>'SP 3 hergebruik'!E42</f>
        <v>0</v>
      </c>
      <c r="G25" s="3" t="s">
        <v>20</v>
      </c>
      <c r="H25" s="78" t="s">
        <v>275</v>
      </c>
      <c r="I25" s="9" t="s">
        <v>32</v>
      </c>
    </row>
    <row r="26" spans="4:9" x14ac:dyDescent="0.2">
      <c r="D26" s="3"/>
      <c r="E26" s="3"/>
      <c r="F26" s="3"/>
      <c r="G26" s="3"/>
      <c r="H26" s="3"/>
      <c r="I26" s="3"/>
    </row>
    <row r="27" spans="4:9" ht="11" thickBot="1" x14ac:dyDescent="0.3">
      <c r="D27" s="5" t="s">
        <v>36</v>
      </c>
      <c r="E27" s="3" t="s">
        <v>37</v>
      </c>
      <c r="F27" s="67" t="str">
        <f>'SP 4 recycling'!E7</f>
        <v xml:space="preserve"> </v>
      </c>
      <c r="G27" s="3" t="s">
        <v>31</v>
      </c>
      <c r="H27" s="69" t="str">
        <f>'SP 4 recycling'!F7</f>
        <v xml:space="preserve"> </v>
      </c>
      <c r="I27" s="9" t="s">
        <v>38</v>
      </c>
    </row>
    <row r="28" spans="4:9" ht="10.5" thickTop="1" x14ac:dyDescent="0.2">
      <c r="D28" s="3"/>
      <c r="E28" s="3" t="s">
        <v>39</v>
      </c>
      <c r="F28" s="67" t="str">
        <f>'SP 4 recycling'!E8</f>
        <v xml:space="preserve"> </v>
      </c>
      <c r="G28" s="3" t="s">
        <v>31</v>
      </c>
      <c r="H28" s="69" t="str">
        <f>'SP 4 recycling'!F8</f>
        <v xml:space="preserve"> </v>
      </c>
      <c r="I28" s="9" t="s">
        <v>38</v>
      </c>
    </row>
    <row r="29" spans="4:9" x14ac:dyDescent="0.2">
      <c r="D29" s="3"/>
      <c r="E29" s="3" t="s">
        <v>40</v>
      </c>
      <c r="F29" s="67" t="str">
        <f>'SP 4 recycling'!D18</f>
        <v/>
      </c>
      <c r="G29" s="3" t="s">
        <v>31</v>
      </c>
      <c r="H29" s="69">
        <f>'SP 4 recycling'!F18</f>
        <v>0</v>
      </c>
      <c r="I29" s="9" t="s">
        <v>38</v>
      </c>
    </row>
    <row r="30" spans="4:9" x14ac:dyDescent="0.2">
      <c r="D30" s="3"/>
      <c r="E30" s="3" t="s">
        <v>41</v>
      </c>
      <c r="F30" s="69">
        <f>'SP 4 recycling'!E37</f>
        <v>0</v>
      </c>
      <c r="G30" s="3" t="s">
        <v>20</v>
      </c>
      <c r="H30" s="69"/>
      <c r="I30" s="9" t="s">
        <v>38</v>
      </c>
    </row>
    <row r="31" spans="4:9" x14ac:dyDescent="0.2">
      <c r="D31" s="3"/>
      <c r="E31" s="3"/>
      <c r="F31" s="3"/>
      <c r="G31" s="3"/>
      <c r="H31" s="79"/>
      <c r="I31" s="3"/>
    </row>
    <row r="32" spans="4:9" ht="11" thickBot="1" x14ac:dyDescent="0.3">
      <c r="D32" s="5" t="s">
        <v>42</v>
      </c>
      <c r="E32" s="3" t="s">
        <v>43</v>
      </c>
      <c r="F32" s="71">
        <f>'SP 5 AVI'!E15</f>
        <v>0</v>
      </c>
      <c r="G32" s="3" t="s">
        <v>44</v>
      </c>
      <c r="H32" s="72" t="str">
        <f>'SP 5 AVI'!$F$15</f>
        <v>De coating verbrandt in de EAF of BOF, maar hiervoor zijn geen profielen beschikbaar in Ecoinvent. Wel treden hierbij emissies op, maar er wordt geen energie mee teruggewonnen. Daarom is voor dit profiel gekozen, maar met de LHV op 0.</v>
      </c>
      <c r="I32" s="9" t="s">
        <v>45</v>
      </c>
    </row>
    <row r="33" spans="4:9" ht="10.5" thickTop="1" x14ac:dyDescent="0.2">
      <c r="E33" s="3"/>
      <c r="F33" s="71" t="str">
        <f>'SP 5 AVI'!$E$18</f>
        <v>0257-avC&amp;Verbranden staalschroot (o.b.v. Scrap steel {Europe without Switzerland}| treatment of scrap steel, municipal incineration | Cut-off, U)</v>
      </c>
      <c r="G33" s="3" t="s">
        <v>31</v>
      </c>
      <c r="H33" s="72" t="str">
        <f>'SP 5 AVI'!$F$18</f>
        <v>Er is nu aangenomen dat de meeste metalen uit staal bestaan. In een later stadium kan dit eventueel verder worden verfijnd om onderscheid te maken tussen verschillende metaalsoorten.</v>
      </c>
      <c r="I33" s="9"/>
    </row>
    <row r="34" spans="4:9" x14ac:dyDescent="0.2">
      <c r="D34" s="3"/>
      <c r="E34" s="3" t="s">
        <v>46</v>
      </c>
      <c r="F34" s="2" t="s">
        <v>254</v>
      </c>
      <c r="G34" s="3"/>
      <c r="H34" s="2" t="s">
        <v>281</v>
      </c>
      <c r="I34" s="3" t="s">
        <v>47</v>
      </c>
    </row>
    <row r="35" spans="4:9" x14ac:dyDescent="0.2">
      <c r="D35" s="3"/>
      <c r="E35" s="3"/>
      <c r="F35" s="3"/>
      <c r="G35" s="3"/>
      <c r="H35" s="3"/>
      <c r="I35" s="3"/>
    </row>
    <row r="36" spans="4:9" ht="11" thickBot="1" x14ac:dyDescent="0.3">
      <c r="D36" s="5" t="s">
        <v>48</v>
      </c>
      <c r="E36" s="3" t="s">
        <v>49</v>
      </c>
      <c r="F36" s="2" t="s">
        <v>290</v>
      </c>
      <c r="G36" s="3" t="s">
        <v>31</v>
      </c>
      <c r="H36" s="2"/>
      <c r="I36" s="3" t="s">
        <v>50</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5" sqref="E5"/>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54</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0" t="s">
        <v>60</v>
      </c>
      <c r="F13" s="80"/>
      <c r="G13" s="80"/>
      <c r="H13" s="80"/>
      <c r="I13" s="80"/>
      <c r="J13" s="80"/>
      <c r="K13" s="80"/>
      <c r="L13" s="80"/>
      <c r="M13" s="80"/>
    </row>
    <row r="14" spans="2:30" ht="11.5" x14ac:dyDescent="0.25">
      <c r="D14" s="13"/>
      <c r="E14" s="81" t="s">
        <v>61</v>
      </c>
      <c r="F14" s="81"/>
      <c r="G14" s="81"/>
      <c r="H14" s="81"/>
      <c r="I14" s="81"/>
      <c r="J14" s="81"/>
      <c r="K14" s="81"/>
      <c r="L14" s="81"/>
      <c r="M14" s="81"/>
    </row>
    <row r="15" spans="2:30" ht="75" customHeight="1" x14ac:dyDescent="0.25">
      <c r="D15" s="13"/>
      <c r="E15" s="82"/>
      <c r="F15" s="82"/>
      <c r="G15" s="82"/>
      <c r="H15" s="82"/>
      <c r="I15" s="82"/>
      <c r="J15" s="82"/>
      <c r="K15" s="82"/>
      <c r="L15" s="82"/>
      <c r="M15" s="82"/>
    </row>
    <row r="16" spans="2:30" ht="11.5" x14ac:dyDescent="0.25">
      <c r="D16" s="13"/>
    </row>
    <row r="17" spans="4:30" ht="31.5" customHeight="1" x14ac:dyDescent="0.25">
      <c r="D17" s="13"/>
      <c r="E17" s="83" t="s">
        <v>62</v>
      </c>
      <c r="F17" s="80"/>
      <c r="G17" s="80"/>
      <c r="H17" s="80"/>
      <c r="I17" s="80"/>
      <c r="J17" s="80"/>
      <c r="K17" s="80"/>
      <c r="L17" s="80"/>
      <c r="M17" s="80"/>
    </row>
    <row r="18" spans="4:30" ht="11.5" x14ac:dyDescent="0.25">
      <c r="D18" s="13"/>
      <c r="E18" s="81" t="s">
        <v>61</v>
      </c>
      <c r="F18" s="81"/>
      <c r="G18" s="81"/>
      <c r="H18" s="81"/>
      <c r="I18" s="81"/>
      <c r="J18" s="81"/>
      <c r="K18" s="81"/>
      <c r="L18" s="81"/>
      <c r="M18" s="81"/>
    </row>
    <row r="19" spans="4:30" ht="75" customHeight="1" x14ac:dyDescent="0.25">
      <c r="D19" s="13"/>
      <c r="E19" s="82"/>
      <c r="F19" s="82"/>
      <c r="G19" s="82"/>
      <c r="H19" s="82"/>
      <c r="I19" s="82"/>
      <c r="J19" s="82"/>
      <c r="K19" s="82"/>
      <c r="L19" s="82"/>
      <c r="M19" s="82"/>
    </row>
    <row r="20" spans="4:30" ht="11.5" x14ac:dyDescent="0.25">
      <c r="D20" s="13"/>
    </row>
    <row r="21" spans="4:30" ht="24" customHeight="1" x14ac:dyDescent="0.25">
      <c r="D21" s="13"/>
      <c r="E21" s="80" t="s">
        <v>63</v>
      </c>
      <c r="F21" s="80"/>
      <c r="G21" s="80"/>
      <c r="H21" s="80"/>
      <c r="I21" s="80"/>
      <c r="J21" s="80"/>
      <c r="K21" s="80"/>
      <c r="L21" s="80"/>
      <c r="M21" s="80"/>
    </row>
    <row r="22" spans="4:30" ht="11.5" x14ac:dyDescent="0.25">
      <c r="D22" s="13"/>
      <c r="E22" s="81" t="s">
        <v>61</v>
      </c>
      <c r="F22" s="81"/>
      <c r="G22" s="81"/>
      <c r="H22" s="81"/>
      <c r="I22" s="81"/>
      <c r="J22" s="81"/>
      <c r="K22" s="81"/>
      <c r="L22" s="81"/>
      <c r="M22" s="81"/>
    </row>
    <row r="23" spans="4:30" ht="75" customHeight="1" x14ac:dyDescent="0.25">
      <c r="D23" s="13"/>
      <c r="E23" s="82"/>
      <c r="F23" s="82"/>
      <c r="G23" s="82"/>
      <c r="H23" s="82"/>
      <c r="I23" s="82"/>
      <c r="J23" s="82"/>
      <c r="K23" s="82"/>
      <c r="L23" s="82"/>
      <c r="M23" s="82"/>
    </row>
    <row r="24" spans="4:30" ht="11.5" x14ac:dyDescent="0.25">
      <c r="D24" s="13"/>
    </row>
    <row r="25" spans="4:30" ht="24" customHeight="1" x14ac:dyDescent="0.25">
      <c r="D25" s="13"/>
      <c r="E25" s="80" t="s">
        <v>64</v>
      </c>
      <c r="F25" s="80"/>
      <c r="G25" s="80"/>
      <c r="H25" s="80"/>
      <c r="I25" s="80"/>
      <c r="J25" s="80"/>
      <c r="K25" s="80"/>
      <c r="L25" s="80"/>
      <c r="M25" s="80"/>
    </row>
    <row r="26" spans="4:30" ht="11.5" x14ac:dyDescent="0.25">
      <c r="D26" s="13"/>
      <c r="E26" s="81" t="s">
        <v>61</v>
      </c>
      <c r="F26" s="81"/>
      <c r="G26" s="81"/>
      <c r="H26" s="81"/>
      <c r="I26" s="81"/>
      <c r="J26" s="81"/>
      <c r="K26" s="81"/>
      <c r="L26" s="81"/>
      <c r="M26" s="81"/>
      <c r="AD26" s="16" t="s">
        <v>65</v>
      </c>
    </row>
    <row r="27" spans="4:30" ht="75" customHeight="1" x14ac:dyDescent="0.25">
      <c r="D27" s="13"/>
      <c r="E27" s="82"/>
      <c r="F27" s="82"/>
      <c r="G27" s="82"/>
      <c r="H27" s="82"/>
      <c r="I27" s="82"/>
      <c r="J27" s="82"/>
      <c r="K27" s="82"/>
      <c r="L27" s="82"/>
      <c r="M27" s="82"/>
    </row>
    <row r="28" spans="4:30" ht="11.5" x14ac:dyDescent="0.25">
      <c r="D28" s="13"/>
    </row>
    <row r="29" spans="4:30" ht="11.5" x14ac:dyDescent="0.25">
      <c r="D29" s="13"/>
      <c r="AB29" s="6"/>
    </row>
    <row r="30" spans="4:30" ht="11.5" x14ac:dyDescent="0.25">
      <c r="D30" s="13" t="s">
        <v>66</v>
      </c>
      <c r="E30" t="s">
        <v>67</v>
      </c>
    </row>
    <row r="31" spans="4:30" ht="11.5" x14ac:dyDescent="0.25">
      <c r="D31" s="13"/>
      <c r="E31" s="86" t="s">
        <v>68</v>
      </c>
      <c r="F31" s="87"/>
      <c r="G31" s="87"/>
      <c r="H31" s="87"/>
      <c r="I31" s="87"/>
      <c r="J31" s="87"/>
      <c r="K31" s="87"/>
      <c r="L31" s="87"/>
      <c r="M31" s="88"/>
    </row>
    <row r="32" spans="4:30" ht="10.5" x14ac:dyDescent="0.25">
      <c r="E32" s="17" t="s">
        <v>69</v>
      </c>
    </row>
    <row r="34" spans="4:13" ht="11.5" x14ac:dyDescent="0.25">
      <c r="D34" s="13" t="s">
        <v>70</v>
      </c>
      <c r="E34" s="15" t="s">
        <v>71</v>
      </c>
    </row>
    <row r="35" spans="4:13" ht="11.5" x14ac:dyDescent="0.25">
      <c r="D35" s="13"/>
      <c r="E35" s="15"/>
    </row>
    <row r="36" spans="4:13" ht="48" customHeight="1" x14ac:dyDescent="0.2">
      <c r="D36" s="18" t="s">
        <v>72</v>
      </c>
      <c r="E36" s="80" t="s">
        <v>73</v>
      </c>
      <c r="F36" s="80"/>
      <c r="G36" s="80"/>
      <c r="H36" s="80"/>
      <c r="I36" s="80"/>
      <c r="J36" s="80"/>
      <c r="K36" s="80"/>
      <c r="L36" s="80"/>
      <c r="M36" s="80"/>
    </row>
    <row r="37" spans="4:13" ht="11.5" x14ac:dyDescent="0.25">
      <c r="D37" s="13"/>
      <c r="E37" s="81" t="s">
        <v>61</v>
      </c>
      <c r="F37" s="81"/>
      <c r="G37" s="81"/>
      <c r="H37" s="81"/>
      <c r="I37" s="81"/>
      <c r="J37" s="81"/>
      <c r="K37" s="81"/>
      <c r="L37" s="81"/>
      <c r="M37" s="81"/>
    </row>
    <row r="38" spans="4:13" ht="75" customHeight="1" x14ac:dyDescent="0.25">
      <c r="D38" s="13"/>
      <c r="E38" s="82"/>
      <c r="F38" s="82"/>
      <c r="G38" s="82"/>
      <c r="H38" s="82"/>
      <c r="I38" s="82"/>
      <c r="J38" s="82"/>
      <c r="K38" s="82"/>
      <c r="L38" s="82"/>
      <c r="M38" s="82"/>
    </row>
    <row r="39" spans="4:13" ht="11.5" x14ac:dyDescent="0.25">
      <c r="D39" s="13"/>
    </row>
    <row r="40" spans="4:13" ht="24" customHeight="1" x14ac:dyDescent="0.25">
      <c r="D40" s="13"/>
      <c r="E40" s="80" t="s">
        <v>74</v>
      </c>
      <c r="F40" s="80"/>
      <c r="G40" s="80"/>
      <c r="H40" s="80"/>
      <c r="I40" s="80"/>
      <c r="J40" s="80"/>
      <c r="K40" s="80"/>
      <c r="L40" s="80"/>
      <c r="M40" s="80"/>
    </row>
    <row r="41" spans="4:13" ht="11.5" x14ac:dyDescent="0.25">
      <c r="D41" s="13"/>
      <c r="E41" s="81" t="s">
        <v>61</v>
      </c>
      <c r="F41" s="81"/>
      <c r="G41" s="81"/>
      <c r="H41" s="81"/>
      <c r="I41" s="81"/>
      <c r="J41" s="81"/>
      <c r="K41" s="81"/>
      <c r="L41" s="81"/>
      <c r="M41" s="81"/>
    </row>
    <row r="42" spans="4:13" ht="75" customHeight="1" x14ac:dyDescent="0.25">
      <c r="D42" s="13"/>
      <c r="E42" s="82"/>
      <c r="F42" s="82"/>
      <c r="G42" s="82"/>
      <c r="H42" s="82"/>
      <c r="I42" s="82"/>
      <c r="J42" s="82"/>
      <c r="K42" s="82"/>
      <c r="L42" s="82"/>
      <c r="M42" s="82"/>
    </row>
    <row r="43" spans="4:13" ht="11.5" x14ac:dyDescent="0.25">
      <c r="D43" s="13"/>
    </row>
    <row r="44" spans="4:13" ht="36" customHeight="1" x14ac:dyDescent="0.25">
      <c r="D44" s="13"/>
      <c r="E44" s="80" t="s">
        <v>75</v>
      </c>
      <c r="F44" s="80"/>
      <c r="G44" s="80"/>
      <c r="H44" s="80"/>
      <c r="I44" s="80"/>
      <c r="J44" s="80"/>
      <c r="K44" s="80"/>
      <c r="L44" s="80"/>
      <c r="M44" s="80"/>
    </row>
    <row r="45" spans="4:13" ht="11.5" x14ac:dyDescent="0.25">
      <c r="D45" s="13"/>
      <c r="E45" s="81" t="s">
        <v>61</v>
      </c>
      <c r="F45" s="81"/>
      <c r="G45" s="81"/>
      <c r="H45" s="81"/>
      <c r="I45" s="81"/>
      <c r="J45" s="81"/>
      <c r="K45" s="81"/>
      <c r="L45" s="81"/>
      <c r="M45" s="81"/>
    </row>
    <row r="46" spans="4:13" ht="75" customHeight="1" x14ac:dyDescent="0.25">
      <c r="D46" s="13"/>
      <c r="E46" s="82"/>
      <c r="F46" s="82"/>
      <c r="G46" s="82"/>
      <c r="H46" s="82"/>
      <c r="I46" s="82"/>
      <c r="J46" s="82"/>
      <c r="K46" s="82"/>
      <c r="L46" s="82"/>
      <c r="M46" s="82"/>
    </row>
    <row r="47" spans="4:13" ht="11.5" x14ac:dyDescent="0.25">
      <c r="D47" s="13"/>
    </row>
    <row r="48" spans="4:13" ht="36" customHeight="1" x14ac:dyDescent="0.25">
      <c r="D48" s="13"/>
      <c r="E48" s="80" t="s">
        <v>76</v>
      </c>
      <c r="F48" s="80"/>
      <c r="G48" s="80"/>
      <c r="H48" s="80"/>
      <c r="I48" s="80"/>
      <c r="J48" s="80"/>
      <c r="K48" s="80"/>
      <c r="L48" s="80"/>
      <c r="M48" s="80"/>
    </row>
    <row r="49" spans="4:13" ht="11.5" x14ac:dyDescent="0.25">
      <c r="D49" s="13"/>
      <c r="E49" s="81" t="s">
        <v>61</v>
      </c>
      <c r="F49" s="81"/>
      <c r="G49" s="81"/>
      <c r="H49" s="81"/>
      <c r="I49" s="81"/>
      <c r="J49" s="81"/>
      <c r="K49" s="81"/>
      <c r="L49" s="81"/>
      <c r="M49" s="81"/>
    </row>
    <row r="50" spans="4:13" ht="75" customHeight="1" x14ac:dyDescent="0.25">
      <c r="D50" s="13"/>
      <c r="E50" s="82"/>
      <c r="F50" s="82"/>
      <c r="G50" s="82"/>
      <c r="H50" s="82"/>
      <c r="I50" s="82"/>
      <c r="J50" s="82"/>
      <c r="K50" s="82"/>
      <c r="L50" s="82"/>
      <c r="M50" s="82"/>
    </row>
    <row r="52" spans="4:13" ht="11.5" x14ac:dyDescent="0.25">
      <c r="D52" s="13" t="s">
        <v>77</v>
      </c>
      <c r="E52" t="s">
        <v>78</v>
      </c>
      <c r="G52" t="s">
        <v>79</v>
      </c>
    </row>
    <row r="53" spans="4:13" x14ac:dyDescent="0.2">
      <c r="E53" s="2" t="s">
        <v>54</v>
      </c>
      <c r="G53" s="89" t="s">
        <v>80</v>
      </c>
      <c r="H53" s="90"/>
      <c r="I53" s="90"/>
      <c r="J53" s="90"/>
      <c r="K53" s="90"/>
    </row>
    <row r="55" spans="4:13" x14ac:dyDescent="0.2">
      <c r="E55" t="s">
        <v>81</v>
      </c>
      <c r="G55" t="s">
        <v>79</v>
      </c>
    </row>
    <row r="56" spans="4:13" x14ac:dyDescent="0.2">
      <c r="E56" s="2" t="s">
        <v>54</v>
      </c>
      <c r="G56" s="89" t="s">
        <v>80</v>
      </c>
      <c r="H56" s="90"/>
      <c r="I56" s="90"/>
      <c r="J56" s="90"/>
      <c r="K56" s="90"/>
    </row>
    <row r="58" spans="4:13" x14ac:dyDescent="0.2">
      <c r="E58" t="s">
        <v>82</v>
      </c>
      <c r="G58" t="s">
        <v>79</v>
      </c>
    </row>
    <row r="59" spans="4:13" x14ac:dyDescent="0.2">
      <c r="E59" s="2" t="s">
        <v>54</v>
      </c>
      <c r="G59" s="89" t="s">
        <v>80</v>
      </c>
      <c r="H59" s="90"/>
      <c r="I59" s="90"/>
      <c r="J59" s="90"/>
      <c r="K59" s="90"/>
    </row>
    <row r="61" spans="4:13" x14ac:dyDescent="0.2">
      <c r="E61" t="s">
        <v>83</v>
      </c>
      <c r="G61" t="s">
        <v>79</v>
      </c>
    </row>
    <row r="62" spans="4:13" x14ac:dyDescent="0.2">
      <c r="E62" s="2" t="s">
        <v>54</v>
      </c>
      <c r="G62" s="89" t="s">
        <v>80</v>
      </c>
      <c r="H62" s="90"/>
      <c r="I62" s="90"/>
      <c r="J62" s="90"/>
      <c r="K62" s="90"/>
    </row>
    <row r="64" spans="4:13" x14ac:dyDescent="0.2">
      <c r="E64" t="s">
        <v>84</v>
      </c>
      <c r="G64" t="s">
        <v>79</v>
      </c>
    </row>
    <row r="65" spans="4:13" x14ac:dyDescent="0.2">
      <c r="E65" s="2" t="s">
        <v>54</v>
      </c>
      <c r="G65" s="89" t="s">
        <v>80</v>
      </c>
      <c r="H65" s="90"/>
      <c r="I65" s="90"/>
      <c r="J65" s="90"/>
      <c r="K65" s="90"/>
    </row>
    <row r="67" spans="4:13" x14ac:dyDescent="0.2">
      <c r="E67" t="s">
        <v>85</v>
      </c>
      <c r="G67" t="s">
        <v>79</v>
      </c>
    </row>
    <row r="68" spans="4:13" x14ac:dyDescent="0.2">
      <c r="E68" s="2" t="s">
        <v>54</v>
      </c>
      <c r="G68" s="89" t="s">
        <v>80</v>
      </c>
      <c r="H68" s="90"/>
      <c r="I68" s="90"/>
      <c r="J68" s="90"/>
      <c r="K68" s="90"/>
    </row>
    <row r="70" spans="4:13" x14ac:dyDescent="0.2">
      <c r="E70" t="s">
        <v>86</v>
      </c>
      <c r="G70" t="s">
        <v>79</v>
      </c>
    </row>
    <row r="71" spans="4:13" x14ac:dyDescent="0.2">
      <c r="E71" s="2" t="s">
        <v>54</v>
      </c>
      <c r="G71" s="89" t="s">
        <v>80</v>
      </c>
      <c r="H71" s="90"/>
      <c r="I71" s="90"/>
      <c r="J71" s="90"/>
      <c r="K71" s="90"/>
    </row>
    <row r="73" spans="4:13" x14ac:dyDescent="0.2">
      <c r="E73" t="s">
        <v>87</v>
      </c>
      <c r="G73" t="s">
        <v>79</v>
      </c>
    </row>
    <row r="74" spans="4:13" x14ac:dyDescent="0.2">
      <c r="E74" s="2" t="s">
        <v>54</v>
      </c>
      <c r="G74" s="89" t="s">
        <v>80</v>
      </c>
      <c r="H74" s="90"/>
      <c r="I74" s="90"/>
      <c r="J74" s="90"/>
      <c r="K74" s="90"/>
    </row>
    <row r="77" spans="4:13" ht="11.5" x14ac:dyDescent="0.25">
      <c r="D77" s="13" t="s">
        <v>88</v>
      </c>
      <c r="E77" t="s">
        <v>89</v>
      </c>
    </row>
    <row r="78" spans="4:13" ht="11.5" x14ac:dyDescent="0.25">
      <c r="D78" s="13"/>
      <c r="E78" s="81" t="s">
        <v>61</v>
      </c>
      <c r="F78" s="81"/>
      <c r="G78" s="81"/>
      <c r="H78" s="81"/>
      <c r="I78" s="81"/>
      <c r="J78" s="81"/>
      <c r="K78" s="81"/>
      <c r="L78" s="81"/>
      <c r="M78" s="81"/>
    </row>
    <row r="79" spans="4:13" ht="75" customHeight="1" x14ac:dyDescent="0.25">
      <c r="D79" s="13"/>
      <c r="E79" s="84" t="s">
        <v>90</v>
      </c>
      <c r="F79" s="85"/>
      <c r="G79" s="85"/>
      <c r="H79" s="85"/>
      <c r="I79" s="85"/>
      <c r="J79" s="85"/>
      <c r="K79" s="85"/>
      <c r="L79" s="85"/>
      <c r="M79" s="85"/>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A34" workbookViewId="0">
      <selection activeCell="H46" sqref="H46"/>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91</v>
      </c>
      <c r="C2" s="10"/>
      <c r="D2" s="10"/>
      <c r="E2" s="10"/>
      <c r="F2" s="10"/>
      <c r="G2" s="10"/>
      <c r="H2" s="10"/>
      <c r="I2" s="19"/>
      <c r="J2" s="20"/>
      <c r="K2" s="10" t="s">
        <v>92</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93</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55</v>
      </c>
      <c r="E8" s="80" t="s">
        <v>94</v>
      </c>
      <c r="F8" s="80"/>
      <c r="G8" s="80"/>
      <c r="H8" s="80"/>
      <c r="K8" s="27" t="s">
        <v>95</v>
      </c>
    </row>
    <row r="9" spans="2:24" x14ac:dyDescent="0.2">
      <c r="E9" s="80"/>
      <c r="F9" s="80"/>
      <c r="G9" s="80"/>
      <c r="H9" s="80"/>
    </row>
    <row r="10" spans="2:24" x14ac:dyDescent="0.2">
      <c r="E10" s="80"/>
      <c r="F10" s="80"/>
      <c r="G10" s="80"/>
      <c r="H10" s="80"/>
    </row>
    <row r="11" spans="2:24" x14ac:dyDescent="0.2">
      <c r="E11" s="80"/>
      <c r="F11" s="80"/>
      <c r="G11" s="80"/>
      <c r="H11" s="80"/>
    </row>
    <row r="13" spans="2:24" ht="15.5" thickBot="1" x14ac:dyDescent="0.45">
      <c r="D13" s="24" t="s">
        <v>58</v>
      </c>
      <c r="E13" t="s">
        <v>96</v>
      </c>
    </row>
    <row r="15" spans="2:24" ht="11" thickBot="1" x14ac:dyDescent="0.3">
      <c r="E15" s="28" t="s">
        <v>97</v>
      </c>
      <c r="F15" s="28" t="s">
        <v>98</v>
      </c>
      <c r="G15" s="28" t="s">
        <v>6</v>
      </c>
      <c r="H15" s="28" t="s">
        <v>92</v>
      </c>
    </row>
    <row r="16" spans="2:24" ht="50.5" thickTop="1" x14ac:dyDescent="0.2">
      <c r="E16" s="29" t="s">
        <v>99</v>
      </c>
      <c r="F16" s="30" t="s">
        <v>100</v>
      </c>
      <c r="G16" s="30" t="s">
        <v>101</v>
      </c>
      <c r="H16" s="31" t="s">
        <v>102</v>
      </c>
    </row>
    <row r="17" spans="4:8" ht="40" x14ac:dyDescent="0.2">
      <c r="E17" s="32" t="s">
        <v>103</v>
      </c>
      <c r="F17" s="33" t="s">
        <v>104</v>
      </c>
      <c r="G17" s="33" t="s">
        <v>105</v>
      </c>
      <c r="H17" s="34" t="s">
        <v>106</v>
      </c>
    </row>
    <row r="18" spans="4:8" ht="20" x14ac:dyDescent="0.2">
      <c r="E18" s="32" t="s">
        <v>29</v>
      </c>
      <c r="F18" s="33" t="s">
        <v>107</v>
      </c>
      <c r="G18" s="33" t="s">
        <v>108</v>
      </c>
      <c r="H18" s="34" t="s">
        <v>109</v>
      </c>
    </row>
    <row r="19" spans="4:8" ht="20" x14ac:dyDescent="0.2">
      <c r="E19" s="32" t="s">
        <v>110</v>
      </c>
      <c r="F19" s="33" t="s">
        <v>107</v>
      </c>
      <c r="G19" s="33" t="s">
        <v>111</v>
      </c>
      <c r="H19" s="34" t="s">
        <v>112</v>
      </c>
    </row>
    <row r="20" spans="4:8" ht="20" x14ac:dyDescent="0.2">
      <c r="E20" s="32" t="s">
        <v>113</v>
      </c>
      <c r="F20" s="33" t="s">
        <v>107</v>
      </c>
      <c r="G20" s="33" t="s">
        <v>114</v>
      </c>
      <c r="H20" s="34" t="s">
        <v>109</v>
      </c>
    </row>
    <row r="21" spans="4:8" x14ac:dyDescent="0.2">
      <c r="E21" s="35" t="s">
        <v>2</v>
      </c>
      <c r="F21" s="36" t="s">
        <v>107</v>
      </c>
      <c r="G21" s="36" t="s">
        <v>115</v>
      </c>
      <c r="H21" s="37" t="s">
        <v>112</v>
      </c>
    </row>
    <row r="22" spans="4:8" ht="11.5" x14ac:dyDescent="0.2">
      <c r="E22" s="38"/>
      <c r="F22" s="38"/>
      <c r="G22" s="38"/>
      <c r="H22" s="38"/>
    </row>
    <row r="23" spans="4:8" ht="10.5" x14ac:dyDescent="0.25">
      <c r="D23" s="8" t="s">
        <v>116</v>
      </c>
      <c r="E23" s="8" t="s">
        <v>117</v>
      </c>
    </row>
    <row r="24" spans="4:8" x14ac:dyDescent="0.2">
      <c r="E24" s="80" t="s">
        <v>118</v>
      </c>
      <c r="F24" s="93"/>
      <c r="G24" s="93"/>
      <c r="H24" s="93"/>
    </row>
    <row r="25" spans="4:8" x14ac:dyDescent="0.2">
      <c r="E25" s="93"/>
      <c r="F25" s="93"/>
      <c r="G25" s="93"/>
      <c r="H25" s="93"/>
    </row>
    <row r="26" spans="4:8" x14ac:dyDescent="0.2">
      <c r="E26" s="93"/>
      <c r="F26" s="93"/>
      <c r="G26" s="93"/>
      <c r="H26" s="93"/>
    </row>
    <row r="27" spans="4:8" ht="40" customHeight="1" x14ac:dyDescent="0.2">
      <c r="E27" s="93"/>
      <c r="F27" s="93"/>
      <c r="G27" s="93"/>
      <c r="H27" s="93"/>
    </row>
    <row r="29" spans="4:8" ht="10.5" x14ac:dyDescent="0.25">
      <c r="D29" s="8" t="s">
        <v>119</v>
      </c>
      <c r="E29" s="8" t="s">
        <v>120</v>
      </c>
    </row>
    <row r="30" spans="4:8" x14ac:dyDescent="0.2">
      <c r="E30" s="80" t="s">
        <v>121</v>
      </c>
      <c r="F30" s="93"/>
      <c r="G30" s="93"/>
      <c r="H30" s="93"/>
    </row>
    <row r="31" spans="4:8" x14ac:dyDescent="0.2">
      <c r="E31" s="93"/>
      <c r="F31" s="93"/>
      <c r="G31" s="93"/>
      <c r="H31" s="93"/>
    </row>
    <row r="32" spans="4:8" x14ac:dyDescent="0.2">
      <c r="E32" s="93"/>
      <c r="F32" s="93"/>
      <c r="G32" s="93"/>
      <c r="H32" s="93"/>
    </row>
    <row r="33" spans="4:11" x14ac:dyDescent="0.2">
      <c r="E33" s="93"/>
      <c r="F33" s="93"/>
      <c r="G33" s="93"/>
      <c r="H33" s="93"/>
    </row>
    <row r="34" spans="4:11" ht="147" customHeight="1" x14ac:dyDescent="0.2">
      <c r="E34" s="93"/>
      <c r="F34" s="93"/>
      <c r="G34" s="93"/>
      <c r="H34" s="93"/>
    </row>
    <row r="35" spans="4:11" ht="11.15" customHeight="1" x14ac:dyDescent="0.2"/>
    <row r="36" spans="4:11" ht="12" customHeight="1" x14ac:dyDescent="0.25">
      <c r="D36" s="8" t="s">
        <v>122</v>
      </c>
      <c r="E36" s="8" t="s">
        <v>123</v>
      </c>
    </row>
    <row r="37" spans="4:11" ht="10" customHeight="1" x14ac:dyDescent="0.2">
      <c r="E37" s="80" t="s">
        <v>124</v>
      </c>
      <c r="F37" s="93"/>
      <c r="G37" s="93"/>
      <c r="H37" s="93"/>
    </row>
    <row r="38" spans="4:11" x14ac:dyDescent="0.2">
      <c r="E38" s="93"/>
      <c r="F38" s="93"/>
      <c r="G38" s="93"/>
      <c r="H38" s="93"/>
    </row>
    <row r="39" spans="4:11" x14ac:dyDescent="0.2">
      <c r="E39" s="93"/>
      <c r="F39" s="93"/>
      <c r="G39" s="93"/>
      <c r="H39" s="93"/>
    </row>
    <row r="40" spans="4:11" ht="80.5" customHeight="1" x14ac:dyDescent="0.2">
      <c r="E40" s="93"/>
      <c r="F40" s="93"/>
      <c r="G40" s="93"/>
      <c r="H40" s="93"/>
    </row>
    <row r="41" spans="4:11" x14ac:dyDescent="0.2">
      <c r="K41" t="s">
        <v>125</v>
      </c>
    </row>
    <row r="43" spans="4:11" ht="15" x14ac:dyDescent="0.4">
      <c r="D43" s="39" t="s">
        <v>126</v>
      </c>
      <c r="E43" s="39" t="s">
        <v>127</v>
      </c>
      <c r="F43" s="39"/>
      <c r="G43" s="39"/>
      <c r="H43" s="39"/>
    </row>
    <row r="44" spans="4:11" ht="15" x14ac:dyDescent="0.4">
      <c r="D44" s="39"/>
      <c r="E44" t="s">
        <v>128</v>
      </c>
      <c r="F44" s="39"/>
      <c r="G44" s="39"/>
      <c r="H44" s="39"/>
    </row>
    <row r="45" spans="4:11" ht="11" thickBot="1" x14ac:dyDescent="0.3">
      <c r="E45" s="94" t="s">
        <v>129</v>
      </c>
      <c r="F45" s="95"/>
      <c r="G45" s="28" t="s">
        <v>130</v>
      </c>
      <c r="H45" s="28" t="s">
        <v>9</v>
      </c>
    </row>
    <row r="46" spans="4:11" ht="10.5" thickTop="1" x14ac:dyDescent="0.2">
      <c r="E46" s="96" t="s">
        <v>131</v>
      </c>
      <c r="F46" s="97"/>
      <c r="G46" s="70" t="s">
        <v>286</v>
      </c>
      <c r="H46" s="70" t="s">
        <v>132</v>
      </c>
    </row>
    <row r="47" spans="4:11" x14ac:dyDescent="0.2">
      <c r="E47" s="91" t="s">
        <v>17</v>
      </c>
      <c r="F47" s="92"/>
      <c r="G47" s="70" t="s">
        <v>277</v>
      </c>
      <c r="H47" s="70" t="s">
        <v>132</v>
      </c>
    </row>
    <row r="48" spans="4:11" ht="20" x14ac:dyDescent="0.2">
      <c r="E48" s="91" t="s">
        <v>18</v>
      </c>
      <c r="F48" s="92"/>
      <c r="G48" s="70" t="s">
        <v>278</v>
      </c>
      <c r="H48" s="70" t="s">
        <v>132</v>
      </c>
    </row>
    <row r="50" spans="5:8" x14ac:dyDescent="0.2">
      <c r="E50" t="s">
        <v>133</v>
      </c>
    </row>
    <row r="51" spans="5:8" ht="11" thickBot="1" x14ac:dyDescent="0.3">
      <c r="E51" s="28" t="s">
        <v>97</v>
      </c>
      <c r="F51" s="28" t="s">
        <v>134</v>
      </c>
      <c r="G51" s="28" t="s">
        <v>9</v>
      </c>
      <c r="H51" s="28" t="s">
        <v>135</v>
      </c>
    </row>
    <row r="52" spans="5:8" x14ac:dyDescent="0.2">
      <c r="E52" s="35" t="s">
        <v>99</v>
      </c>
      <c r="F52" s="40">
        <v>0</v>
      </c>
      <c r="G52" s="23"/>
      <c r="H52" s="23"/>
    </row>
    <row r="53" spans="5:8" x14ac:dyDescent="0.2">
      <c r="E53" s="35" t="s">
        <v>103</v>
      </c>
      <c r="F53" s="40">
        <v>0</v>
      </c>
      <c r="G53" s="23" t="s">
        <v>279</v>
      </c>
      <c r="H53" s="23"/>
    </row>
    <row r="54" spans="5:8" x14ac:dyDescent="0.2">
      <c r="E54" s="35" t="s">
        <v>29</v>
      </c>
      <c r="F54" s="40">
        <v>0</v>
      </c>
      <c r="G54" s="23"/>
      <c r="H54" s="23"/>
    </row>
    <row r="55" spans="5:8" x14ac:dyDescent="0.2">
      <c r="E55" s="35" t="s">
        <v>110</v>
      </c>
      <c r="F55" s="40">
        <v>0</v>
      </c>
      <c r="G55" s="23"/>
      <c r="H55" s="23"/>
    </row>
    <row r="56" spans="5:8" ht="70" x14ac:dyDescent="0.2">
      <c r="E56" s="35" t="s">
        <v>136</v>
      </c>
      <c r="F56" s="40">
        <v>1</v>
      </c>
      <c r="G56" s="23" t="s">
        <v>282</v>
      </c>
      <c r="H56" s="23" t="s">
        <v>283</v>
      </c>
    </row>
    <row r="57" spans="5:8" x14ac:dyDescent="0.2">
      <c r="E57" s="35" t="s">
        <v>2</v>
      </c>
      <c r="F57" s="40">
        <v>0</v>
      </c>
      <c r="G57" s="23"/>
      <c r="H57" s="23"/>
    </row>
    <row r="58" spans="5:8" ht="10.5" x14ac:dyDescent="0.25">
      <c r="E58" s="41" t="s">
        <v>137</v>
      </c>
      <c r="F58" s="42">
        <f>SUM(F54:F57)</f>
        <v>1</v>
      </c>
      <c r="G58" s="43" t="s">
        <v>138</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2" zoomScale="115" zoomScaleNormal="115" workbookViewId="0">
      <selection activeCell="D41" sqref="D41"/>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139</v>
      </c>
      <c r="C2" s="10"/>
      <c r="D2" s="10"/>
      <c r="E2" s="10"/>
      <c r="F2" s="10"/>
      <c r="G2" s="10"/>
      <c r="H2" s="19"/>
      <c r="I2" s="20"/>
      <c r="J2" s="10" t="s">
        <v>92</v>
      </c>
      <c r="K2" s="10"/>
      <c r="L2" s="10"/>
      <c r="M2" s="10"/>
      <c r="N2" s="10"/>
      <c r="O2" s="10"/>
      <c r="P2" s="10"/>
      <c r="Q2" s="10"/>
      <c r="R2" s="10"/>
    </row>
    <row r="3" spans="2:18" ht="10.5" thickTop="1" x14ac:dyDescent="0.2"/>
    <row r="5" spans="2:18" ht="15.5" thickBot="1" x14ac:dyDescent="0.45">
      <c r="D5" s="24" t="s">
        <v>140</v>
      </c>
      <c r="E5" s="24"/>
      <c r="F5" s="24"/>
      <c r="G5" s="24"/>
    </row>
    <row r="7" spans="2:18" x14ac:dyDescent="0.2">
      <c r="D7" s="98" t="s">
        <v>141</v>
      </c>
      <c r="E7" s="98"/>
      <c r="F7" s="98"/>
    </row>
    <row r="8" spans="2:18" x14ac:dyDescent="0.2">
      <c r="C8" s="44"/>
      <c r="D8" s="98"/>
      <c r="E8" s="98"/>
      <c r="F8" s="98"/>
    </row>
    <row r="9" spans="2:18" ht="15.5" thickBot="1" x14ac:dyDescent="0.45">
      <c r="C9" s="24" t="s">
        <v>142</v>
      </c>
      <c r="D9" s="45" t="s">
        <v>143</v>
      </c>
      <c r="E9" s="45"/>
      <c r="F9" s="45"/>
      <c r="J9" s="46" t="s">
        <v>144</v>
      </c>
      <c r="K9" s="45"/>
      <c r="L9" s="45"/>
    </row>
    <row r="10" spans="2:18" ht="11" thickBot="1" x14ac:dyDescent="0.3">
      <c r="D10" s="47" t="s">
        <v>6</v>
      </c>
      <c r="E10" s="47" t="s">
        <v>145</v>
      </c>
      <c r="F10" s="47" t="s">
        <v>146</v>
      </c>
      <c r="J10" s="47" t="s">
        <v>6</v>
      </c>
      <c r="K10" s="47" t="s">
        <v>145</v>
      </c>
      <c r="L10" s="47" t="s">
        <v>146</v>
      </c>
    </row>
    <row r="11" spans="2:18" ht="11" thickTop="1" x14ac:dyDescent="0.2">
      <c r="D11" s="35" t="s">
        <v>147</v>
      </c>
      <c r="E11" s="48">
        <f>'SP 1 Verdeling EOL'!F53</f>
        <v>0</v>
      </c>
      <c r="F11" s="49" t="s">
        <v>148</v>
      </c>
      <c r="J11" s="35" t="s">
        <v>147</v>
      </c>
      <c r="K11" s="48" t="s">
        <v>145</v>
      </c>
      <c r="L11" s="49" t="s">
        <v>148</v>
      </c>
    </row>
    <row r="12" spans="2:18" ht="20" x14ac:dyDescent="0.2">
      <c r="D12" s="35" t="s">
        <v>149</v>
      </c>
      <c r="E12" s="48">
        <f>'SP 1 Verdeling EOL'!F54</f>
        <v>0</v>
      </c>
      <c r="F12" s="50" t="s">
        <v>148</v>
      </c>
      <c r="J12" s="35" t="s">
        <v>149</v>
      </c>
      <c r="K12" s="48">
        <v>0</v>
      </c>
      <c r="L12" s="50" t="s">
        <v>148</v>
      </c>
    </row>
    <row r="13" spans="2:18" ht="20" x14ac:dyDescent="0.2">
      <c r="D13" s="35" t="s">
        <v>150</v>
      </c>
      <c r="E13" s="48">
        <f>'SP 1 Verdeling EOL'!F55</f>
        <v>0</v>
      </c>
      <c r="F13" s="50" t="s">
        <v>148</v>
      </c>
      <c r="J13" s="35" t="s">
        <v>150</v>
      </c>
      <c r="K13" s="48">
        <v>0.5</v>
      </c>
      <c r="L13" s="50" t="s">
        <v>148</v>
      </c>
    </row>
    <row r="14" spans="2:18" ht="20" x14ac:dyDescent="0.2">
      <c r="D14" s="35" t="s">
        <v>151</v>
      </c>
      <c r="E14" s="48">
        <f>'SP 1 Verdeling EOL'!F56</f>
        <v>1</v>
      </c>
      <c r="F14" s="50" t="s">
        <v>148</v>
      </c>
      <c r="J14" s="35" t="s">
        <v>151</v>
      </c>
      <c r="K14" s="48">
        <v>0.48</v>
      </c>
      <c r="L14" s="50" t="s">
        <v>148</v>
      </c>
    </row>
    <row r="15" spans="2:18" ht="20" x14ac:dyDescent="0.2">
      <c r="D15" s="35" t="s">
        <v>152</v>
      </c>
      <c r="E15" s="48">
        <f>'SP 1 Verdeling EOL'!F57</f>
        <v>0</v>
      </c>
      <c r="F15" s="50" t="s">
        <v>148</v>
      </c>
      <c r="J15" s="35" t="s">
        <v>152</v>
      </c>
      <c r="K15" s="48">
        <v>0</v>
      </c>
      <c r="L15" s="50" t="s">
        <v>148</v>
      </c>
    </row>
    <row r="16" spans="2:18" ht="10.5" x14ac:dyDescent="0.25">
      <c r="D16" s="4" t="s">
        <v>0</v>
      </c>
      <c r="E16" s="51">
        <f>SUM(E11:E15)</f>
        <v>1</v>
      </c>
      <c r="F16" s="35" t="s">
        <v>153</v>
      </c>
      <c r="J16" s="4" t="s">
        <v>0</v>
      </c>
      <c r="K16" s="51">
        <v>0.02</v>
      </c>
      <c r="L16" s="35" t="s">
        <v>153</v>
      </c>
    </row>
    <row r="17" spans="1:12" x14ac:dyDescent="0.2">
      <c r="K17">
        <v>1</v>
      </c>
    </row>
    <row r="18" spans="1:12" ht="10" customHeight="1" x14ac:dyDescent="0.2">
      <c r="D18" s="99" t="s">
        <v>154</v>
      </c>
      <c r="E18" s="99"/>
      <c r="F18" s="99"/>
      <c r="J18" s="99"/>
      <c r="K18" s="99"/>
      <c r="L18" s="99"/>
    </row>
    <row r="19" spans="1:12" ht="36" customHeight="1" x14ac:dyDescent="0.2">
      <c r="D19" s="99"/>
      <c r="E19" s="99"/>
      <c r="F19" s="99"/>
      <c r="J19" s="99"/>
      <c r="K19" s="99"/>
      <c r="L19" s="99"/>
    </row>
    <row r="21" spans="1:12" ht="11" thickBot="1" x14ac:dyDescent="0.3">
      <c r="D21" s="47" t="s">
        <v>155</v>
      </c>
      <c r="E21" s="47" t="s">
        <v>156</v>
      </c>
      <c r="F21" s="47" t="s">
        <v>157</v>
      </c>
      <c r="G21" s="47" t="s">
        <v>158</v>
      </c>
      <c r="J21" s="47" t="s">
        <v>155</v>
      </c>
      <c r="K21" s="47" t="s">
        <v>156</v>
      </c>
      <c r="L21" s="47" t="s">
        <v>157</v>
      </c>
    </row>
    <row r="22" spans="1:12" ht="10.5" thickTop="1" x14ac:dyDescent="0.2">
      <c r="D22" s="35" t="s">
        <v>159</v>
      </c>
      <c r="E22" s="52">
        <v>0</v>
      </c>
      <c r="F22" s="52" t="s">
        <v>160</v>
      </c>
      <c r="G22" s="52"/>
      <c r="J22" s="35" t="s">
        <v>159</v>
      </c>
      <c r="K22" s="52">
        <v>0.04</v>
      </c>
      <c r="L22" s="52" t="s">
        <v>161</v>
      </c>
    </row>
    <row r="23" spans="1:12" ht="10.5" customHeight="1" x14ac:dyDescent="0.2">
      <c r="D23" s="35" t="s">
        <v>162</v>
      </c>
      <c r="E23" s="52">
        <v>0</v>
      </c>
      <c r="F23" s="52" t="s">
        <v>160</v>
      </c>
      <c r="G23" s="52"/>
      <c r="J23" s="35" t="s">
        <v>162</v>
      </c>
      <c r="K23" s="52">
        <v>0</v>
      </c>
      <c r="L23" s="52" t="s">
        <v>163</v>
      </c>
    </row>
    <row r="24" spans="1:12" x14ac:dyDescent="0.2">
      <c r="D24" s="35" t="s">
        <v>164</v>
      </c>
      <c r="E24" s="52">
        <v>0</v>
      </c>
      <c r="F24" s="52" t="s">
        <v>160</v>
      </c>
      <c r="G24" s="52"/>
      <c r="J24" s="35" t="s">
        <v>164</v>
      </c>
      <c r="K24" s="52">
        <v>0.01</v>
      </c>
      <c r="L24" s="52" t="s">
        <v>165</v>
      </c>
    </row>
    <row r="25" spans="1:12" x14ac:dyDescent="0.2">
      <c r="D25" s="35" t="s">
        <v>166</v>
      </c>
      <c r="E25" s="52">
        <v>0</v>
      </c>
      <c r="F25" s="52" t="s">
        <v>160</v>
      </c>
      <c r="G25" s="52"/>
      <c r="J25" s="35" t="s">
        <v>166</v>
      </c>
      <c r="K25" s="52">
        <v>0</v>
      </c>
      <c r="L25" s="52" t="s">
        <v>163</v>
      </c>
    </row>
    <row r="26" spans="1:12" x14ac:dyDescent="0.2">
      <c r="D26" s="35" t="s">
        <v>167</v>
      </c>
      <c r="E26" s="52">
        <v>0</v>
      </c>
      <c r="F26" s="52" t="s">
        <v>160</v>
      </c>
      <c r="G26" s="52"/>
      <c r="J26" s="35" t="s">
        <v>167</v>
      </c>
      <c r="K26" s="52">
        <v>0.01</v>
      </c>
      <c r="L26" s="52" t="s">
        <v>168</v>
      </c>
    </row>
    <row r="27" spans="1:12" ht="10" customHeight="1" x14ac:dyDescent="0.2">
      <c r="A27" t="s">
        <v>169</v>
      </c>
      <c r="D27" s="35" t="s">
        <v>170</v>
      </c>
      <c r="E27" s="52">
        <v>0</v>
      </c>
      <c r="F27" s="52" t="s">
        <v>160</v>
      </c>
      <c r="G27" s="52" t="s">
        <v>280</v>
      </c>
      <c r="J27" s="35" t="s">
        <v>170</v>
      </c>
      <c r="K27" s="52">
        <v>0</v>
      </c>
      <c r="L27" s="52" t="s">
        <v>171</v>
      </c>
    </row>
    <row r="29" spans="1:12" ht="15.5" thickBot="1" x14ac:dyDescent="0.45">
      <c r="D29" s="45" t="s">
        <v>172</v>
      </c>
      <c r="E29" s="45"/>
      <c r="F29" s="45"/>
      <c r="J29" s="45" t="s">
        <v>172</v>
      </c>
      <c r="K29" s="45"/>
      <c r="L29" s="45"/>
    </row>
    <row r="30" spans="1:12" ht="11" thickBot="1" x14ac:dyDescent="0.3">
      <c r="D30" s="47" t="s">
        <v>6</v>
      </c>
      <c r="E30" s="47" t="s">
        <v>173</v>
      </c>
      <c r="F30" s="47" t="s">
        <v>174</v>
      </c>
      <c r="J30" s="47" t="s">
        <v>6</v>
      </c>
      <c r="K30" s="47" t="s">
        <v>173</v>
      </c>
      <c r="L30" s="47" t="s">
        <v>174</v>
      </c>
    </row>
    <row r="31" spans="1:12" ht="11" thickTop="1" x14ac:dyDescent="0.2">
      <c r="D31" s="35" t="s">
        <v>175</v>
      </c>
      <c r="E31" s="48">
        <f>E11</f>
        <v>0</v>
      </c>
      <c r="F31" s="50" t="s">
        <v>176</v>
      </c>
      <c r="J31" s="35" t="s">
        <v>175</v>
      </c>
      <c r="K31" s="48">
        <v>0</v>
      </c>
      <c r="L31" s="50" t="s">
        <v>176</v>
      </c>
    </row>
    <row r="32" spans="1:12" ht="10.5" x14ac:dyDescent="0.2">
      <c r="D32" s="35" t="s">
        <v>177</v>
      </c>
      <c r="E32" s="48">
        <f>E12*(1-E22-E23-E24)</f>
        <v>0</v>
      </c>
      <c r="F32" s="50" t="s">
        <v>178</v>
      </c>
      <c r="J32" s="35" t="s">
        <v>177</v>
      </c>
      <c r="K32" s="48">
        <v>0.47499999999999998</v>
      </c>
      <c r="L32" s="50" t="s">
        <v>178</v>
      </c>
    </row>
    <row r="33" spans="4:12" ht="30" x14ac:dyDescent="0.2">
      <c r="D33" s="35" t="s">
        <v>179</v>
      </c>
      <c r="E33" s="48">
        <f>E13*(1-E25-E26)+E12*E22-E12*E22*E25</f>
        <v>0</v>
      </c>
      <c r="F33" s="53" t="s">
        <v>180</v>
      </c>
      <c r="J33" s="35" t="s">
        <v>179</v>
      </c>
      <c r="K33" s="48">
        <v>0.49519999999999997</v>
      </c>
      <c r="L33" s="53" t="s">
        <v>180</v>
      </c>
    </row>
    <row r="34" spans="4:12" ht="60" x14ac:dyDescent="0.2">
      <c r="D34" s="35" t="s">
        <v>181</v>
      </c>
      <c r="E34" s="48">
        <f>E14*(1-E27)+E12*E23+E13*E25+E12*E22*E25-E12*E22*E25*E27-E13*E25*E27</f>
        <v>1</v>
      </c>
      <c r="F34" s="53" t="s">
        <v>182</v>
      </c>
      <c r="J34" s="35" t="s">
        <v>181</v>
      </c>
      <c r="K34" s="48">
        <v>0</v>
      </c>
      <c r="L34" s="53" t="s">
        <v>182</v>
      </c>
    </row>
    <row r="35" spans="4:12" ht="60" x14ac:dyDescent="0.2">
      <c r="D35" s="35" t="s">
        <v>183</v>
      </c>
      <c r="E35" s="48">
        <f>E15+E12*E24+E13*E26+E14*E27+E12*E22*E25*E27+E13*E25*E27</f>
        <v>0</v>
      </c>
      <c r="F35" s="54" t="s">
        <v>184</v>
      </c>
      <c r="J35" s="35" t="s">
        <v>183</v>
      </c>
      <c r="K35" s="48">
        <v>2.98E-2</v>
      </c>
      <c r="L35" s="54" t="s">
        <v>184</v>
      </c>
    </row>
    <row r="36" spans="4:12" ht="10.5" x14ac:dyDescent="0.25">
      <c r="D36" s="4" t="s">
        <v>185</v>
      </c>
      <c r="E36" s="51">
        <f>SUM(E31:E35)</f>
        <v>1</v>
      </c>
      <c r="F36" s="4"/>
      <c r="J36" s="4" t="s">
        <v>185</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186</v>
      </c>
      <c r="C2" s="10"/>
      <c r="D2" s="10"/>
      <c r="E2" s="10"/>
      <c r="F2" s="10"/>
      <c r="G2" s="10"/>
      <c r="H2" s="10"/>
      <c r="I2" s="19"/>
      <c r="J2" s="10"/>
      <c r="K2" s="10" t="s">
        <v>92</v>
      </c>
      <c r="L2" s="10"/>
      <c r="M2" s="10"/>
      <c r="N2" s="10"/>
      <c r="O2" s="10"/>
      <c r="P2" s="10"/>
      <c r="Q2" s="10"/>
      <c r="R2" s="10"/>
      <c r="S2" s="10"/>
      <c r="T2" s="10"/>
    </row>
    <row r="3" spans="2:20" ht="10.5" thickTop="1" x14ac:dyDescent="0.2"/>
    <row r="4" spans="2:20" ht="15.5" thickBot="1" x14ac:dyDescent="0.45">
      <c r="B4" s="24"/>
      <c r="C4" s="24" t="s">
        <v>187</v>
      </c>
      <c r="D4" s="24" t="s">
        <v>188</v>
      </c>
      <c r="E4" s="24"/>
      <c r="F4" s="24"/>
      <c r="G4" s="24"/>
      <c r="H4" s="24"/>
      <c r="I4" s="25"/>
    </row>
    <row r="6" spans="2:20" ht="11" thickBot="1" x14ac:dyDescent="0.3">
      <c r="E6" s="28" t="s">
        <v>189</v>
      </c>
      <c r="F6" s="28" t="s">
        <v>9</v>
      </c>
      <c r="G6" s="28"/>
      <c r="H6" s="28"/>
    </row>
    <row r="7" spans="2:20" ht="11" thickTop="1" x14ac:dyDescent="0.25">
      <c r="D7" t="s">
        <v>190</v>
      </c>
      <c r="E7" s="70" t="s">
        <v>90</v>
      </c>
      <c r="F7" s="70" t="s">
        <v>90</v>
      </c>
      <c r="G7" s="23"/>
      <c r="H7" s="23"/>
    </row>
    <row r="8" spans="2:20" ht="30.5" x14ac:dyDescent="0.2">
      <c r="D8" s="68" t="s">
        <v>191</v>
      </c>
      <c r="E8" s="70" t="s">
        <v>90</v>
      </c>
      <c r="F8" s="70" t="s">
        <v>90</v>
      </c>
      <c r="G8" s="23"/>
      <c r="H8" s="23"/>
    </row>
    <row r="10" spans="2:20" ht="15.5" thickBot="1" x14ac:dyDescent="0.45">
      <c r="B10" s="24"/>
      <c r="C10" s="24" t="s">
        <v>55</v>
      </c>
      <c r="D10" s="24" t="s">
        <v>192</v>
      </c>
      <c r="E10" s="24"/>
      <c r="F10" s="24"/>
      <c r="G10" s="24"/>
      <c r="H10" s="24"/>
    </row>
    <row r="12" spans="2:20" ht="10.5" x14ac:dyDescent="0.2">
      <c r="C12" s="55"/>
      <c r="D12" s="57" t="s">
        <v>193</v>
      </c>
      <c r="E12" s="57"/>
      <c r="F12" s="57"/>
      <c r="G12" s="57"/>
      <c r="H12" s="57"/>
    </row>
    <row r="13" spans="2:20" ht="10.5" x14ac:dyDescent="0.2">
      <c r="C13" s="55"/>
      <c r="D13" s="44"/>
      <c r="E13" s="44"/>
      <c r="F13" s="44"/>
      <c r="G13" s="44"/>
      <c r="H13" s="44"/>
    </row>
    <row r="14" spans="2:20" ht="23.5" customHeight="1" x14ac:dyDescent="0.2">
      <c r="C14" s="55" t="s">
        <v>194</v>
      </c>
      <c r="D14" s="57" t="s">
        <v>195</v>
      </c>
      <c r="E14" s="57"/>
      <c r="F14" s="57"/>
      <c r="G14" s="57"/>
      <c r="H14" s="57"/>
    </row>
    <row r="15" spans="2:20" ht="32.5" customHeight="1" x14ac:dyDescent="0.2">
      <c r="C15" s="55" t="s">
        <v>196</v>
      </c>
      <c r="D15" s="57" t="s">
        <v>197</v>
      </c>
      <c r="E15" s="57"/>
      <c r="F15" s="57"/>
      <c r="G15" s="57"/>
      <c r="H15" s="57"/>
    </row>
    <row r="16" spans="2:20" ht="50.5" customHeight="1" x14ac:dyDescent="0.2">
      <c r="C16" s="55" t="s">
        <v>198</v>
      </c>
      <c r="D16" s="57" t="s">
        <v>199</v>
      </c>
      <c r="E16" s="57"/>
      <c r="F16" s="57"/>
      <c r="G16" s="57"/>
      <c r="H16" s="57"/>
    </row>
    <row r="17" spans="2:8" ht="11" thickBot="1" x14ac:dyDescent="0.3">
      <c r="C17" s="55" t="s">
        <v>200</v>
      </c>
      <c r="D17" s="28" t="s">
        <v>201</v>
      </c>
      <c r="E17" s="28" t="s">
        <v>202</v>
      </c>
      <c r="F17" s="28" t="s">
        <v>9</v>
      </c>
      <c r="G17" s="28"/>
      <c r="H17" s="28"/>
    </row>
    <row r="18" spans="2:8" ht="12" customHeight="1" thickTop="1" x14ac:dyDescent="0.2">
      <c r="C18" s="55"/>
      <c r="D18" s="70" t="s">
        <v>132</v>
      </c>
      <c r="E18" s="23"/>
      <c r="F18" s="23"/>
      <c r="G18" s="70"/>
      <c r="H18" s="23"/>
    </row>
    <row r="19" spans="2:8" ht="10.5" x14ac:dyDescent="0.2">
      <c r="C19" s="55"/>
      <c r="D19" s="55"/>
      <c r="E19" s="55"/>
      <c r="F19" s="55"/>
      <c r="G19" s="55"/>
      <c r="H19" s="55"/>
    </row>
    <row r="20" spans="2:8" ht="10.5" x14ac:dyDescent="0.2">
      <c r="C20" s="55" t="s">
        <v>126</v>
      </c>
      <c r="D20" s="55" t="s">
        <v>203</v>
      </c>
      <c r="E20" s="55"/>
      <c r="F20" s="55"/>
      <c r="G20" s="55"/>
      <c r="H20" s="55"/>
    </row>
    <row r="21" spans="2:8" ht="10.5" x14ac:dyDescent="0.2">
      <c r="C21" s="55"/>
      <c r="D21" s="55"/>
      <c r="E21" s="55"/>
      <c r="F21" s="55"/>
      <c r="G21" s="55"/>
      <c r="H21" s="55"/>
    </row>
    <row r="22" spans="2:8" ht="15.5" thickBot="1" x14ac:dyDescent="0.45">
      <c r="B22" s="24"/>
      <c r="C22" s="24" t="s">
        <v>58</v>
      </c>
      <c r="D22" s="24" t="s">
        <v>204</v>
      </c>
      <c r="E22" s="24"/>
      <c r="F22" s="24"/>
      <c r="G22" s="24"/>
      <c r="H22" s="24"/>
    </row>
    <row r="24" spans="2:8" ht="22" customHeight="1" x14ac:dyDescent="0.2">
      <c r="D24" s="100" t="s">
        <v>205</v>
      </c>
      <c r="E24" s="101"/>
      <c r="F24" s="101"/>
      <c r="G24" s="58"/>
    </row>
    <row r="26" spans="2:8" ht="10.5" x14ac:dyDescent="0.2">
      <c r="C26" s="55" t="s">
        <v>206</v>
      </c>
      <c r="D26" s="80" t="s">
        <v>207</v>
      </c>
      <c r="E26" s="93"/>
      <c r="F26" s="93"/>
      <c r="G26" s="59"/>
    </row>
    <row r="27" spans="2:8" ht="30" customHeight="1" x14ac:dyDescent="0.2">
      <c r="C27" s="55"/>
      <c r="D27" s="80" t="s">
        <v>208</v>
      </c>
      <c r="E27" s="80"/>
      <c r="F27" s="80"/>
      <c r="G27" s="57"/>
    </row>
    <row r="28" spans="2:8" ht="106" customHeight="1" x14ac:dyDescent="0.2">
      <c r="C28" s="55" t="s">
        <v>209</v>
      </c>
      <c r="D28" s="80" t="s">
        <v>210</v>
      </c>
      <c r="E28" s="80"/>
      <c r="F28" s="80"/>
      <c r="G28" s="57"/>
    </row>
    <row r="29" spans="2:8" ht="50.15" customHeight="1" x14ac:dyDescent="0.2">
      <c r="C29" s="55" t="s">
        <v>211</v>
      </c>
      <c r="D29" s="80" t="s">
        <v>212</v>
      </c>
      <c r="E29" s="80"/>
      <c r="F29" s="80"/>
      <c r="G29" s="57"/>
    </row>
    <row r="30" spans="2:8" ht="50.15" customHeight="1" x14ac:dyDescent="0.2">
      <c r="C30" s="55" t="s">
        <v>213</v>
      </c>
      <c r="D30" s="80" t="s">
        <v>214</v>
      </c>
      <c r="E30" s="80"/>
      <c r="F30" s="80"/>
      <c r="G30" s="57"/>
    </row>
    <row r="31" spans="2:8" ht="10.5" x14ac:dyDescent="0.2">
      <c r="C31" s="55" t="s">
        <v>215</v>
      </c>
      <c r="D31" s="80" t="s">
        <v>216</v>
      </c>
      <c r="E31" s="80"/>
      <c r="F31" s="80"/>
      <c r="G31" s="57"/>
    </row>
    <row r="33" spans="3:8" ht="10.5" x14ac:dyDescent="0.2">
      <c r="C33" s="55" t="s">
        <v>217</v>
      </c>
      <c r="D33" t="s">
        <v>218</v>
      </c>
    </row>
    <row r="34" spans="3:8" ht="11" thickBot="1" x14ac:dyDescent="0.3">
      <c r="D34" s="28" t="s">
        <v>219</v>
      </c>
      <c r="E34" s="28" t="s">
        <v>220</v>
      </c>
      <c r="F34" s="28" t="s">
        <v>221</v>
      </c>
      <c r="G34" s="28" t="s">
        <v>222</v>
      </c>
      <c r="H34" s="28" t="s">
        <v>223</v>
      </c>
    </row>
    <row r="35" spans="3:8" ht="11" thickTop="1" x14ac:dyDescent="0.25">
      <c r="D35" s="23"/>
      <c r="E35" s="23"/>
      <c r="F35" s="23"/>
      <c r="G35" s="23"/>
      <c r="H35" s="42" t="str">
        <f>IF(E35="","",IF(F35/E35&gt;1,1,F35/E35))</f>
        <v/>
      </c>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224</v>
      </c>
      <c r="E42" s="42">
        <f>MIN(H35:H39)</f>
        <v>0</v>
      </c>
    </row>
    <row r="57" spans="3:3" ht="13" x14ac:dyDescent="0.2">
      <c r="C57" s="60"/>
    </row>
    <row r="58" spans="3:3" ht="13" x14ac:dyDescent="0.2">
      <c r="C58" s="60"/>
    </row>
    <row r="61" spans="3:3" x14ac:dyDescent="0.2">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Normal="100" workbookViewId="0"/>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225</v>
      </c>
      <c r="C2" s="10"/>
      <c r="D2" s="10"/>
      <c r="E2" s="10"/>
      <c r="F2" s="10"/>
      <c r="G2" s="10"/>
      <c r="H2" s="10"/>
      <c r="I2" s="19"/>
      <c r="J2" s="10"/>
      <c r="K2" s="10" t="s">
        <v>92</v>
      </c>
      <c r="L2" s="10"/>
      <c r="M2" s="10"/>
      <c r="N2" s="10"/>
      <c r="O2" s="10"/>
      <c r="P2" s="10"/>
      <c r="Q2" s="10"/>
      <c r="R2" s="10"/>
      <c r="S2" s="10"/>
      <c r="T2" s="10"/>
      <c r="U2" s="10"/>
      <c r="V2" s="10"/>
    </row>
    <row r="3" spans="2:22" ht="10.5" thickTop="1" x14ac:dyDescent="0.2"/>
    <row r="4" spans="2:22" ht="15.5" thickBot="1" x14ac:dyDescent="0.45">
      <c r="B4" s="24"/>
      <c r="C4" s="24" t="s">
        <v>187</v>
      </c>
      <c r="D4" s="24" t="s">
        <v>226</v>
      </c>
      <c r="E4" s="24"/>
      <c r="F4" s="24"/>
      <c r="G4" s="24"/>
      <c r="H4" s="24"/>
      <c r="I4" s="25"/>
    </row>
    <row r="6" spans="2:22" ht="11" thickBot="1" x14ac:dyDescent="0.3">
      <c r="E6" s="28" t="s">
        <v>189</v>
      </c>
      <c r="F6" s="28" t="s">
        <v>9</v>
      </c>
      <c r="G6" s="28"/>
      <c r="H6" s="28"/>
    </row>
    <row r="7" spans="2:22" ht="11" thickTop="1" x14ac:dyDescent="0.25">
      <c r="D7" t="s">
        <v>227</v>
      </c>
      <c r="E7" s="70" t="s">
        <v>90</v>
      </c>
      <c r="F7" s="70" t="s">
        <v>90</v>
      </c>
    </row>
    <row r="8" spans="2:22" ht="60.5" x14ac:dyDescent="0.2">
      <c r="D8" s="68" t="s">
        <v>228</v>
      </c>
      <c r="E8" s="70" t="s">
        <v>90</v>
      </c>
      <c r="F8" s="70" t="s">
        <v>90</v>
      </c>
    </row>
    <row r="10" spans="2:22" ht="15.5" thickBot="1" x14ac:dyDescent="0.45">
      <c r="B10" s="24"/>
      <c r="C10" s="24" t="s">
        <v>55</v>
      </c>
      <c r="D10" s="24" t="s">
        <v>229</v>
      </c>
      <c r="E10" s="24"/>
      <c r="F10" s="24"/>
      <c r="I10" s="25"/>
    </row>
    <row r="12" spans="2:22" ht="10.5" x14ac:dyDescent="0.2">
      <c r="C12" s="55"/>
      <c r="D12" s="80" t="s">
        <v>193</v>
      </c>
      <c r="E12" s="80"/>
      <c r="F12" s="80"/>
      <c r="G12" s="56"/>
    </row>
    <row r="13" spans="2:22" ht="10.5" x14ac:dyDescent="0.2">
      <c r="C13" s="55"/>
      <c r="D13" s="44"/>
      <c r="E13" s="44"/>
      <c r="F13" s="44"/>
      <c r="G13" s="44"/>
    </row>
    <row r="14" spans="2:22" ht="23.5" customHeight="1" x14ac:dyDescent="0.2">
      <c r="C14" s="55" t="s">
        <v>230</v>
      </c>
      <c r="D14" s="80" t="s">
        <v>231</v>
      </c>
      <c r="E14" s="80"/>
      <c r="F14" s="80"/>
      <c r="G14" s="57"/>
    </row>
    <row r="15" spans="2:22" ht="32.5" customHeight="1" x14ac:dyDescent="0.2">
      <c r="C15" s="55" t="s">
        <v>232</v>
      </c>
      <c r="D15" s="80" t="s">
        <v>197</v>
      </c>
      <c r="E15" s="80"/>
      <c r="F15" s="80"/>
      <c r="G15" s="57"/>
    </row>
    <row r="16" spans="2:22" ht="50.5" customHeight="1" x14ac:dyDescent="0.2">
      <c r="C16" s="55" t="s">
        <v>233</v>
      </c>
      <c r="D16" s="80" t="s">
        <v>234</v>
      </c>
      <c r="E16" s="80"/>
      <c r="F16" s="80"/>
      <c r="G16" s="57"/>
    </row>
    <row r="17" spans="2:10" ht="11" thickBot="1" x14ac:dyDescent="0.3">
      <c r="C17" s="55" t="s">
        <v>217</v>
      </c>
      <c r="D17" s="28" t="s">
        <v>235</v>
      </c>
      <c r="E17" s="28" t="s">
        <v>202</v>
      </c>
      <c r="F17" s="28" t="s">
        <v>9</v>
      </c>
      <c r="G17" s="28"/>
      <c r="H17" s="28"/>
    </row>
    <row r="18" spans="2:10" ht="11" thickTop="1" x14ac:dyDescent="0.2">
      <c r="C18" s="55"/>
      <c r="D18" s="70" t="s">
        <v>132</v>
      </c>
      <c r="E18" s="23"/>
      <c r="F18" s="23"/>
      <c r="G18" s="23"/>
      <c r="H18" s="23"/>
    </row>
    <row r="19" spans="2:10" ht="10.5" x14ac:dyDescent="0.2">
      <c r="C19" s="55"/>
      <c r="D19" s="55"/>
      <c r="E19" s="55"/>
      <c r="F19" s="55"/>
      <c r="G19" s="55"/>
      <c r="H19" s="55"/>
      <c r="I19" s="62"/>
      <c r="J19" s="55"/>
    </row>
    <row r="20" spans="2:10" ht="15.5" thickBot="1" x14ac:dyDescent="0.45">
      <c r="B20" s="24"/>
      <c r="C20" s="24" t="s">
        <v>58</v>
      </c>
      <c r="D20" s="24" t="s">
        <v>236</v>
      </c>
      <c r="E20" s="24"/>
      <c r="F20" s="24"/>
      <c r="G20" s="24"/>
      <c r="H20" s="24"/>
    </row>
    <row r="22" spans="2:10" ht="90" customHeight="1" x14ac:dyDescent="0.2">
      <c r="D22" s="100" t="s">
        <v>237</v>
      </c>
      <c r="E22" s="101"/>
      <c r="F22" s="101"/>
      <c r="G22" s="58"/>
    </row>
    <row r="24" spans="2:10" ht="120" customHeight="1" x14ac:dyDescent="0.2">
      <c r="C24" s="55" t="s">
        <v>206</v>
      </c>
      <c r="D24" s="80" t="s">
        <v>238</v>
      </c>
      <c r="E24" s="80"/>
      <c r="F24" s="80"/>
      <c r="G24" s="57"/>
    </row>
    <row r="25" spans="2:10" ht="10.5" x14ac:dyDescent="0.2">
      <c r="C25" s="55" t="s">
        <v>209</v>
      </c>
      <c r="D25" s="80" t="s">
        <v>239</v>
      </c>
      <c r="E25" s="80"/>
      <c r="F25" s="80"/>
      <c r="G25" s="57"/>
    </row>
    <row r="26" spans="2:10" ht="52" customHeight="1" x14ac:dyDescent="0.2">
      <c r="C26" s="55" t="s">
        <v>211</v>
      </c>
      <c r="D26" s="80" t="s">
        <v>240</v>
      </c>
      <c r="E26" s="80"/>
      <c r="F26" s="80"/>
      <c r="G26" s="57"/>
    </row>
    <row r="28" spans="2:10" ht="10.5" x14ac:dyDescent="0.2">
      <c r="C28" s="55" t="s">
        <v>217</v>
      </c>
      <c r="D28" t="s">
        <v>218</v>
      </c>
    </row>
    <row r="29" spans="2:10" ht="11" thickBot="1" x14ac:dyDescent="0.3">
      <c r="D29" s="28" t="s">
        <v>241</v>
      </c>
      <c r="E29" s="28" t="s">
        <v>220</v>
      </c>
      <c r="F29" s="28" t="s">
        <v>221</v>
      </c>
      <c r="G29" s="28" t="s">
        <v>222</v>
      </c>
      <c r="H29" s="28" t="s">
        <v>223</v>
      </c>
      <c r="I29" s="63"/>
      <c r="J29" s="28"/>
    </row>
    <row r="30" spans="2:10" ht="11" thickTop="1" x14ac:dyDescent="0.25">
      <c r="D30" s="23"/>
      <c r="E30" s="23"/>
      <c r="F30" s="23"/>
      <c r="G30" s="23"/>
      <c r="H30" s="42" t="str">
        <f>IF(E30="","",IF(F30/E30&gt;1,1,F30/E30))</f>
        <v/>
      </c>
      <c r="I30" s="64"/>
      <c r="J30" s="42"/>
    </row>
    <row r="31" spans="2:10" ht="10.5" x14ac:dyDescent="0.25">
      <c r="D31" s="23"/>
      <c r="E31" s="23"/>
      <c r="F31" s="23"/>
      <c r="G31" s="23"/>
      <c r="H31" s="42" t="str">
        <f t="shared" ref="H31:H34" si="0">IF(E31="","",IF(F31/E31&gt;1,1,F31/E31))</f>
        <v/>
      </c>
      <c r="I31" s="64"/>
      <c r="J31" s="42"/>
    </row>
    <row r="32" spans="2:10" ht="10.5" x14ac:dyDescent="0.25">
      <c r="D32" s="23"/>
      <c r="E32" s="23"/>
      <c r="F32" s="23"/>
      <c r="G32" s="23"/>
      <c r="H32" s="42" t="str">
        <f t="shared" si="0"/>
        <v/>
      </c>
      <c r="I32" s="64"/>
      <c r="J32" s="42"/>
    </row>
    <row r="33" spans="4:10" ht="10.5" x14ac:dyDescent="0.25">
      <c r="D33" s="23"/>
      <c r="E33" s="23"/>
      <c r="F33" s="23"/>
      <c r="G33" s="23"/>
      <c r="H33" s="42" t="str">
        <f t="shared" si="0"/>
        <v/>
      </c>
      <c r="I33" s="64"/>
      <c r="J33" s="42"/>
    </row>
    <row r="34" spans="4:10" ht="10.5" x14ac:dyDescent="0.25">
      <c r="D34" s="23"/>
      <c r="E34" s="23"/>
      <c r="F34" s="23"/>
      <c r="G34" s="23"/>
      <c r="H34" s="42" t="str">
        <f t="shared" si="0"/>
        <v/>
      </c>
      <c r="I34" s="64"/>
      <c r="J34" s="42"/>
    </row>
    <row r="37" spans="4:10" ht="10.5" x14ac:dyDescent="0.25">
      <c r="D37" s="8" t="s">
        <v>224</v>
      </c>
      <c r="E37" s="42">
        <f>MIN(H30:H34)</f>
        <v>0</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8" sqref="F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242</v>
      </c>
      <c r="C2" s="10"/>
      <c r="D2" s="10"/>
      <c r="E2" s="10"/>
      <c r="F2" s="10"/>
      <c r="H2" s="10"/>
      <c r="I2" s="10" t="s">
        <v>92</v>
      </c>
    </row>
    <row r="3" spans="2:9" ht="10.5" thickTop="1" x14ac:dyDescent="0.2"/>
    <row r="5" spans="2:9" ht="15.5" thickBot="1" x14ac:dyDescent="0.45">
      <c r="B5" s="24"/>
      <c r="C5" s="24" t="s">
        <v>55</v>
      </c>
      <c r="D5" s="24" t="s">
        <v>243</v>
      </c>
      <c r="E5" s="24"/>
      <c r="F5" s="24"/>
    </row>
    <row r="7" spans="2:9" x14ac:dyDescent="0.2">
      <c r="D7" t="s">
        <v>244</v>
      </c>
    </row>
    <row r="8" spans="2:9" ht="10.5" x14ac:dyDescent="0.2">
      <c r="C8" s="55"/>
      <c r="D8" s="44"/>
      <c r="E8" s="44"/>
      <c r="F8" s="44"/>
    </row>
    <row r="9" spans="2:9" ht="23.5" customHeight="1" x14ac:dyDescent="0.2">
      <c r="C9" s="55" t="s">
        <v>230</v>
      </c>
      <c r="D9" s="80" t="s">
        <v>245</v>
      </c>
      <c r="E9" s="80"/>
      <c r="F9" s="80"/>
    </row>
    <row r="10" spans="2:9" ht="32.5" customHeight="1" x14ac:dyDescent="0.2">
      <c r="C10" s="55" t="s">
        <v>232</v>
      </c>
      <c r="D10" s="80" t="s">
        <v>246</v>
      </c>
      <c r="E10" s="80"/>
      <c r="F10" s="80"/>
    </row>
    <row r="11" spans="2:9" ht="142.5" customHeight="1" x14ac:dyDescent="0.2">
      <c r="C11" s="55" t="s">
        <v>198</v>
      </c>
      <c r="D11" s="80" t="s">
        <v>247</v>
      </c>
      <c r="E11" s="80"/>
      <c r="F11" s="80"/>
      <c r="I11" s="65" t="s">
        <v>248</v>
      </c>
    </row>
    <row r="14" spans="2:9" ht="11" thickBot="1" x14ac:dyDescent="0.3">
      <c r="C14" s="55" t="s">
        <v>217</v>
      </c>
      <c r="D14" s="28" t="s">
        <v>249</v>
      </c>
      <c r="E14" s="28" t="s">
        <v>250</v>
      </c>
      <c r="F14" s="28" t="s">
        <v>251</v>
      </c>
    </row>
    <row r="15" spans="2:9" ht="20.5" thickTop="1" x14ac:dyDescent="0.2">
      <c r="C15" s="60"/>
      <c r="D15" s="23" t="s">
        <v>287</v>
      </c>
      <c r="E15" s="70">
        <v>0</v>
      </c>
      <c r="F15" s="70" t="s">
        <v>284</v>
      </c>
    </row>
    <row r="17" spans="4:6" ht="11" thickBot="1" x14ac:dyDescent="0.3">
      <c r="D17" s="28" t="s">
        <v>291</v>
      </c>
      <c r="E17" s="28" t="s">
        <v>292</v>
      </c>
      <c r="F17" s="28" t="s">
        <v>293</v>
      </c>
    </row>
    <row r="18" spans="4:6" ht="30.5" thickTop="1" x14ac:dyDescent="0.2">
      <c r="D18" s="70" t="s">
        <v>294</v>
      </c>
      <c r="E18" s="102" t="s">
        <v>295</v>
      </c>
      <c r="F18" s="70" t="s">
        <v>296</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topLeftCell="A2" workbookViewId="0">
      <selection activeCell="V27" sqref="V27"/>
    </sheetView>
  </sheetViews>
  <sheetFormatPr defaultRowHeight="10" x14ac:dyDescent="0.2"/>
  <cols>
    <col min="2" max="2" width="18" bestFit="1" customWidth="1"/>
    <col min="3" max="3" width="16.77734375" customWidth="1"/>
  </cols>
  <sheetData>
    <row r="2" spans="2:30" ht="20.5" thickBot="1" x14ac:dyDescent="0.55000000000000004">
      <c r="B2" s="10" t="s">
        <v>252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253</v>
      </c>
    </row>
    <row r="5" spans="2:30" x14ac:dyDescent="0.2">
      <c r="D5" t="s">
        <v>254</v>
      </c>
    </row>
    <row r="6" spans="2:30" x14ac:dyDescent="0.2">
      <c r="D6" t="s">
        <v>255</v>
      </c>
    </row>
    <row r="9" spans="2:30" x14ac:dyDescent="0.2">
      <c r="B9" t="s">
        <v>256</v>
      </c>
    </row>
    <row r="10" spans="2:30" x14ac:dyDescent="0.2">
      <c r="B10" t="s">
        <v>257</v>
      </c>
      <c r="C10" t="s">
        <v>54</v>
      </c>
    </row>
    <row r="11" spans="2:30" x14ac:dyDescent="0.2">
      <c r="B11" t="s">
        <v>257</v>
      </c>
      <c r="C11" t="s">
        <v>110</v>
      </c>
    </row>
    <row r="12" spans="2:30" x14ac:dyDescent="0.2">
      <c r="B12" t="s">
        <v>257</v>
      </c>
      <c r="C12" t="s">
        <v>29</v>
      </c>
    </row>
    <row r="14" spans="2:30" x14ac:dyDescent="0.2">
      <c r="B14" t="s">
        <v>257</v>
      </c>
      <c r="C14" t="s">
        <v>258</v>
      </c>
    </row>
    <row r="15" spans="2:30" x14ac:dyDescent="0.2">
      <c r="B15" t="s">
        <v>257</v>
      </c>
      <c r="C15" t="s">
        <v>54</v>
      </c>
      <c r="D15" s="73" t="s">
        <v>132</v>
      </c>
    </row>
    <row r="16" spans="2:30" x14ac:dyDescent="0.2">
      <c r="B16" t="s">
        <v>257</v>
      </c>
      <c r="C16" t="s">
        <v>57</v>
      </c>
      <c r="D16" t="s">
        <v>259</v>
      </c>
    </row>
    <row r="17" spans="2:4" x14ac:dyDescent="0.2">
      <c r="B17" t="s">
        <v>257</v>
      </c>
      <c r="C17" t="s">
        <v>260</v>
      </c>
      <c r="D17" t="s">
        <v>261</v>
      </c>
    </row>
    <row r="18" spans="2:4" x14ac:dyDescent="0.2">
      <c r="B18" t="s">
        <v>257</v>
      </c>
      <c r="C18" t="s">
        <v>262</v>
      </c>
      <c r="D18" t="s">
        <v>263</v>
      </c>
    </row>
    <row r="20" spans="2:4" x14ac:dyDescent="0.2">
      <c r="B20" t="s">
        <v>257</v>
      </c>
      <c r="C20" t="s">
        <v>264</v>
      </c>
    </row>
    <row r="21" spans="2:4" x14ac:dyDescent="0.2">
      <c r="B21" t="s">
        <v>257</v>
      </c>
      <c r="C21" t="s">
        <v>54</v>
      </c>
    </row>
    <row r="22" spans="2:4" x14ac:dyDescent="0.2">
      <c r="B22" t="s">
        <v>257</v>
      </c>
      <c r="C22" t="s">
        <v>1</v>
      </c>
    </row>
    <row r="23" spans="2:4" x14ac:dyDescent="0.2">
      <c r="C23" t="s">
        <v>265</v>
      </c>
    </row>
    <row r="25" spans="2:4" x14ac:dyDescent="0.2">
      <c r="C25" t="s">
        <v>266</v>
      </c>
    </row>
    <row r="26" spans="2:4" x14ac:dyDescent="0.2">
      <c r="C26" t="s">
        <v>54</v>
      </c>
      <c r="D26" s="73" t="s">
        <v>132</v>
      </c>
    </row>
    <row r="27" spans="2:4" ht="10.5" x14ac:dyDescent="0.25">
      <c r="C27" t="s">
        <v>267</v>
      </c>
      <c r="D27" t="s">
        <v>69</v>
      </c>
    </row>
    <row r="28" spans="2:4" ht="10.5" x14ac:dyDescent="0.25">
      <c r="C28" t="s">
        <v>268</v>
      </c>
      <c r="D28" s="73" t="s">
        <v>269</v>
      </c>
    </row>
    <row r="30" spans="2:4" x14ac:dyDescent="0.2">
      <c r="C30" t="s">
        <v>270</v>
      </c>
    </row>
    <row r="31" spans="2:4" x14ac:dyDescent="0.2">
      <c r="C31" t="s">
        <v>54</v>
      </c>
    </row>
    <row r="32" spans="2:4" x14ac:dyDescent="0.2">
      <c r="C32" t="s">
        <v>1</v>
      </c>
    </row>
    <row r="33" spans="3:3" x14ac:dyDescent="0.2">
      <c r="C33" t="s">
        <v>265</v>
      </c>
    </row>
    <row r="34" spans="3:3" x14ac:dyDescent="0.2">
      <c r="C34" t="s">
        <v>271</v>
      </c>
    </row>
    <row r="36" spans="3:3" x14ac:dyDescent="0.2">
      <c r="C36" t="s">
        <v>272</v>
      </c>
    </row>
    <row r="37" spans="3:3" x14ac:dyDescent="0.2">
      <c r="C37" t="s">
        <v>54</v>
      </c>
    </row>
    <row r="38" spans="3:3" x14ac:dyDescent="0.2">
      <c r="C38" t="s">
        <v>273</v>
      </c>
    </row>
    <row r="39" spans="3:3" x14ac:dyDescent="0.2">
      <c r="C39" t="s">
        <v>274</v>
      </c>
    </row>
    <row r="40" spans="3:3" x14ac:dyDescent="0.2">
      <c r="C40" t="s">
        <v>271</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Cluster Document" ma:contentTypeID="0x010100A35317DCC28344A7B82488658A034A5C0100E5755B71F266DD41B671448B4E845E23" ma:contentTypeVersion="10" ma:contentTypeDescription="Create a new document." ma:contentTypeScope="" ma:versionID="16c762921f6f56186ce938036752788f">
  <xsd:schema xmlns:xsd="http://www.w3.org/2001/XMLSchema" xmlns:xs="http://www.w3.org/2001/XMLSchema" xmlns:p="http://schemas.microsoft.com/office/2006/metadata/properties" xmlns:ns2="2f6a910d-138e-42c1-8e8a-320c1b7cf3f7" xmlns:ns3="9c55a58d-dea8-4fca-9186-98d827bbee5b" xmlns:ns5="618535ab-76b3-4d8d-bdf5-251469fdd337" targetNamespace="http://schemas.microsoft.com/office/2006/metadata/properties" ma:root="true" ma:fieldsID="1eadbc5dc53568d8232469d69374c969" ns2:_="" ns3:_="" ns5:_="">
    <xsd:import namespace="2f6a910d-138e-42c1-8e8a-320c1b7cf3f7"/>
    <xsd:import namespace="9c55a58d-dea8-4fca-9186-98d827bbee5b"/>
    <xsd:import namespace="618535ab-76b3-4d8d-bdf5-251469fdd337"/>
    <xsd:element name="properties">
      <xsd:complexType>
        <xsd:sequence>
          <xsd:element name="documentManagement">
            <xsd:complexType>
              <xsd:all>
                <xsd:element ref="ns2:TNOC_ClusterName" minOccurs="0"/>
                <xsd:element ref="ns2:TNOC_ClusterId" minOccurs="0"/>
                <xsd:element ref="ns3:h15fbb78f4cb41d290e72f301ea2865f" minOccurs="0"/>
                <xsd:element ref="ns3:TaxCatchAll" minOccurs="0"/>
                <xsd:element ref="ns3:TaxCatchAllLabel" minOccurs="0"/>
                <xsd:element ref="ns3:_dlc_DocIdPersistId" minOccurs="0"/>
                <xsd:element ref="ns3:n2a7a23bcc2241cb9261f9a914c7c1bb" minOccurs="0"/>
                <xsd:element ref="ns3:lca20d149a844688b6abf34073d5c21d" minOccurs="0"/>
                <xsd:element ref="ns3:_dlc_DocIdUrl" minOccurs="0"/>
                <xsd:element ref="ns3:bac4ab11065f4f6c809c820c57e320e5" minOccurs="0"/>
                <xsd:element ref="ns3:_dlc_DocId" minOccurs="0"/>
                <xsd:element ref="ns5:MediaServiceMetadata" minOccurs="0"/>
                <xsd:element ref="ns5:MediaServiceFastMetadata"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6a910d-138e-42c1-8e8a-320c1b7cf3f7" elementFormDefault="qualified">
    <xsd:import namespace="http://schemas.microsoft.com/office/2006/documentManagement/types"/>
    <xsd:import namespace="http://schemas.microsoft.com/office/infopath/2007/PartnerControls"/>
    <xsd:element name="TNOC_ClusterName" ma:index="6" nillable="true" ma:displayName="Cluster name" ma:internalName="TNOC_ClusterName">
      <xsd:simpleType>
        <xsd:restriction base="dms:Text">
          <xsd:maxLength value="255"/>
        </xsd:restriction>
      </xsd:simpleType>
    </xsd:element>
    <xsd:element name="TNOC_ClusterId" ma:index="7" nillable="true" ma:displayName="Cluster ID" ma:internalName="TNOC_Clust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c55a58d-dea8-4fca-9186-98d827bbee5b" elementFormDefault="qualified">
    <xsd:import namespace="http://schemas.microsoft.com/office/2006/documentManagement/types"/>
    <xsd:import namespace="http://schemas.microsoft.com/office/infopath/2007/PartnerControls"/>
    <xsd:element name="h15fbb78f4cb41d290e72f301ea2865f" ma:index="13" nillable="true" ma:taxonomy="true" ma:internalName="h15fbb78f4cb41d290e72f301ea2865f" ma:taxonomyFieldName="TNOC_ClusterType" ma:displayName="Cluster type" ma:fieldId="{115fbb78-f4cb-41d2-90e7-2f301ea2865f}" ma:sspId="7378aa68-586f-4892-bb77-0985b40f41a6" ma:termSetId="e7feef8e-5ede-44cd-b7d5-7ed7dacef0b4" ma:anchorId="00000000-0000-0000-0000-000000000000" ma:open="false" ma:isKeyword="false">
      <xsd:complexType>
        <xsd:sequence>
          <xsd:element ref="pc:Terms" minOccurs="0" maxOccurs="1"/>
        </xsd:sequence>
      </xsd:complexType>
    </xsd:element>
    <xsd:element name="TaxCatchAll" ma:index="14" nillable="true" ma:displayName="Taxonomy Catch All Column" ma:hidden="true" ma:list="{057607b4-af2e-4bce-b0e5-ec2ab6118ad7}" ma:internalName="TaxCatchAll" ma:showField="CatchAllData"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057607b4-af2e-4bce-b0e5-ec2ab6118ad7}" ma:internalName="TaxCatchAllLabel" ma:readOnly="true" ma:showField="CatchAllDataLabel"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n2a7a23bcc2241cb9261f9a914c7c1bb" ma:index="17" nillable="true" ma:taxonomy="true" ma:internalName="n2a7a23bcc2241cb9261f9a914c7c1bb" ma:taxonomyFieldName="TNOC_DocumentClassification" ma:displayName="Document classification" ma:fieldId="{72a7a23b-cc22-41cb-9261-f9a914c7c1bb}" ma:sspId="7378aa68-586f-4892-bb77-0985b40f41a6" ma:termSetId="ff8f31fd-7572-41dc-9fe4-bd4c6d280f39" ma:anchorId="00000000-0000-0000-0000-000000000000" ma:open="false" ma:isKeyword="false">
      <xsd:complexType>
        <xsd:sequence>
          <xsd:element ref="pc:Terms" minOccurs="0" maxOccurs="1"/>
        </xsd:sequence>
      </xsd:complexType>
    </xsd:element>
    <xsd:element name="lca20d149a844688b6abf34073d5c21d" ma:index="19" nillable="true" ma:taxonomy="true" ma:internalName="lca20d149a844688b6abf34073d5c21d" ma:taxonomyFieldName="TNOC_DocumentType" ma:displayName="Document type" ma:fieldId="{5ca20d14-9a84-4688-b6ab-f34073d5c21d}" ma:sspId="7378aa68-586f-4892-bb77-0985b40f41a6" ma:termSetId="e8a13a9e-c4f3-4184-b8d9-8210abad4948" ma:anchorId="00000000-0000-0000-0000-000000000000" ma:open="false" ma:isKeyword="false">
      <xsd:complexType>
        <xsd:sequence>
          <xsd:element ref="pc:Terms" minOccurs="0" maxOccurs="1"/>
        </xsd:sequence>
      </xsd:complex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bac4ab11065f4f6c809c820c57e320e5" ma:index="22" nillable="true" ma:taxonomy="true" ma:internalName="bac4ab11065f4f6c809c820c57e320e5" ma:taxonomyFieldName="TNOC_DocumentCategory" ma:displayName="Document category" ma:fieldId="{bac4ab11-065f-4f6c-809c-820c57e320e5}" ma:sspId="7378aa68-586f-4892-bb77-0985b40f41a6" ma:termSetId="94d42b6a-4155-4fa6-95e9-087bc306ceb3"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dexed="true"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535ab-76b3-4d8d-bdf5-251469fdd337"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1" ma:displayName="Author"/>
        <xsd:element ref="dcterms:created" minOccurs="0" maxOccurs="1"/>
        <xsd:element ref="dc:identifier" minOccurs="0" maxOccurs="1"/>
        <xsd:element name="contentType" minOccurs="0" maxOccurs="1" type="xsd:string" ma:index="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8192B7-1CB2-4423-B2DB-1112174299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6a910d-138e-42c1-8e8a-320c1b7cf3f7"/>
    <ds:schemaRef ds:uri="9c55a58d-dea8-4fca-9186-98d827bbee5b"/>
    <ds:schemaRef ds:uri="618535ab-76b3-4d8d-bdf5-251469fdd3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235C49-B2CF-415B-8D5A-4AFED496B6EA}">
  <ds:schemaRefs>
    <ds:schemaRef ds:uri="618535ab-76b3-4d8d-bdf5-251469fdd337"/>
    <ds:schemaRef ds:uri="http://www.w3.org/XML/1998/namespace"/>
    <ds:schemaRef ds:uri="http://purl.org/dc/dcmitype/"/>
    <ds:schemaRef ds:uri="http://schemas.microsoft.com/office/2006/metadata/properties"/>
    <ds:schemaRef ds:uri="2f6a910d-138e-42c1-8e8a-320c1b7cf3f7"/>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9c55a58d-dea8-4fca-9186-98d827bbee5b"/>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4.xml><?xml version="1.0" encoding="utf-8"?>
<ds:datastoreItem xmlns:ds="http://schemas.openxmlformats.org/officeDocument/2006/customXml" ds:itemID="{C9F5A3DA-AD76-4F49-AE7C-759AA39144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2025-11-06T14:25:00Z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01123a8c-5f28-48a2-adbe-515af1a729e0</vt:lpwstr>
  </property>
  <property fmtid="{D5CDD505-2E9C-101B-9397-08002B2CF9AE}" pid="8" name="TNOC_DocumentSetType">
    <vt:lpwstr/>
  </property>
  <property fmtid="{D5CDD505-2E9C-101B-9397-08002B2CF9AE}" pid="9" name="MediaServiceImageTags">
    <vt:lpwstr/>
  </property>
</Properties>
</file>